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480" yWindow="45" windowWidth="11355" windowHeight="597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Sheet1!$B$4:$M$48</definedName>
    <definedName name="_xlnm.Print_Area" localSheetId="0">Sheet1!$B:$J</definedName>
    <definedName name="_xlnm.Print_Titles" localSheetId="0">Sheet1!$1:$4</definedName>
  </definedNames>
  <calcPr calcId="125725"/>
</workbook>
</file>

<file path=xl/calcChain.xml><?xml version="1.0" encoding="utf-8"?>
<calcChain xmlns="http://schemas.openxmlformats.org/spreadsheetml/2006/main">
  <c r="G6" i="1"/>
  <c r="F6" s="1"/>
  <c r="I6" s="1"/>
  <c r="G7"/>
  <c r="F7" s="1"/>
  <c r="I7" s="1"/>
  <c r="L7" s="1"/>
  <c r="G8"/>
  <c r="F8" s="1"/>
  <c r="I8" s="1"/>
  <c r="G9"/>
  <c r="F9" s="1"/>
  <c r="I9" s="1"/>
  <c r="L9" s="1"/>
  <c r="G10"/>
  <c r="F10" s="1"/>
  <c r="I10" s="1"/>
  <c r="G11"/>
  <c r="F11" s="1"/>
  <c r="I11" s="1"/>
  <c r="L11" s="1"/>
  <c r="G12"/>
  <c r="F12" s="1"/>
  <c r="I12" s="1"/>
  <c r="G13"/>
  <c r="F13" s="1"/>
  <c r="I13" s="1"/>
  <c r="L13" s="1"/>
  <c r="G14"/>
  <c r="F14" s="1"/>
  <c r="I14" s="1"/>
  <c r="G15"/>
  <c r="F15" s="1"/>
  <c r="I15" s="1"/>
  <c r="L15" s="1"/>
  <c r="G16"/>
  <c r="F16" s="1"/>
  <c r="I16" s="1"/>
  <c r="G17"/>
  <c r="F17" s="1"/>
  <c r="I17" s="1"/>
  <c r="L17" s="1"/>
  <c r="G18"/>
  <c r="F18" s="1"/>
  <c r="I18" s="1"/>
  <c r="G19"/>
  <c r="F19" s="1"/>
  <c r="I19" s="1"/>
  <c r="L19" s="1"/>
  <c r="G20"/>
  <c r="F20" s="1"/>
  <c r="I20" s="1"/>
  <c r="G21"/>
  <c r="F21" s="1"/>
  <c r="I21" s="1"/>
  <c r="L21" s="1"/>
  <c r="G22"/>
  <c r="F22" s="1"/>
  <c r="I22" s="1"/>
  <c r="G23"/>
  <c r="F23" s="1"/>
  <c r="I23" s="1"/>
  <c r="L23" s="1"/>
  <c r="G24"/>
  <c r="F24" s="1"/>
  <c r="I24" s="1"/>
  <c r="G25"/>
  <c r="F25" s="1"/>
  <c r="I25" s="1"/>
  <c r="L25" s="1"/>
  <c r="G26"/>
  <c r="F26" s="1"/>
  <c r="I26" s="1"/>
  <c r="G27"/>
  <c r="F27" s="1"/>
  <c r="I27" s="1"/>
  <c r="L27" s="1"/>
  <c r="G28"/>
  <c r="F28" s="1"/>
  <c r="I28" s="1"/>
  <c r="G29"/>
  <c r="F29" s="1"/>
  <c r="I29" s="1"/>
  <c r="L29" s="1"/>
  <c r="G30"/>
  <c r="F30" s="1"/>
  <c r="I30" s="1"/>
  <c r="G31"/>
  <c r="F31" s="1"/>
  <c r="I31" s="1"/>
  <c r="L31" s="1"/>
  <c r="G32"/>
  <c r="F32" s="1"/>
  <c r="I32" s="1"/>
  <c r="G33"/>
  <c r="F33" s="1"/>
  <c r="I33" s="1"/>
  <c r="L33" s="1"/>
  <c r="G34"/>
  <c r="F34" s="1"/>
  <c r="I34" s="1"/>
  <c r="G35"/>
  <c r="F35" s="1"/>
  <c r="I35" s="1"/>
  <c r="L35" s="1"/>
  <c r="G36"/>
  <c r="F36" s="1"/>
  <c r="I36" s="1"/>
  <c r="G37"/>
  <c r="F37" s="1"/>
  <c r="I37" s="1"/>
  <c r="L37" s="1"/>
  <c r="G38"/>
  <c r="F38" s="1"/>
  <c r="I38" s="1"/>
  <c r="G39"/>
  <c r="F39" s="1"/>
  <c r="I39" s="1"/>
  <c r="L39" s="1"/>
  <c r="G40"/>
  <c r="F40" s="1"/>
  <c r="I40" s="1"/>
  <c r="G41"/>
  <c r="F41" s="1"/>
  <c r="I41" s="1"/>
  <c r="L41" s="1"/>
  <c r="G42"/>
  <c r="F42" s="1"/>
  <c r="I42" s="1"/>
  <c r="G43"/>
  <c r="F43" s="1"/>
  <c r="I43" s="1"/>
  <c r="L43" s="1"/>
  <c r="G44"/>
  <c r="F44" s="1"/>
  <c r="I44" s="1"/>
  <c r="G45"/>
  <c r="F45" s="1"/>
  <c r="I45" s="1"/>
  <c r="L45" s="1"/>
  <c r="G46"/>
  <c r="F46" s="1"/>
  <c r="I46" s="1"/>
  <c r="G47"/>
  <c r="F47" s="1"/>
  <c r="I47" s="1"/>
  <c r="L47" s="1"/>
  <c r="G48"/>
  <c r="F48" s="1"/>
  <c r="I48" s="1"/>
  <c r="G5"/>
  <c r="F5" s="1"/>
  <c r="I5" l="1"/>
  <c r="L48"/>
  <c r="M48" s="1"/>
  <c r="J48" s="1"/>
  <c r="L46"/>
  <c r="M46" s="1"/>
  <c r="J46" s="1"/>
  <c r="L44"/>
  <c r="M44" s="1"/>
  <c r="J44" s="1"/>
  <c r="L42"/>
  <c r="M42" s="1"/>
  <c r="J42" s="1"/>
  <c r="L40"/>
  <c r="M40" s="1"/>
  <c r="J40" s="1"/>
  <c r="L38"/>
  <c r="M38" s="1"/>
  <c r="J38" s="1"/>
  <c r="L36"/>
  <c r="M36" s="1"/>
  <c r="J36" s="1"/>
  <c r="L34"/>
  <c r="M34" s="1"/>
  <c r="J34" s="1"/>
  <c r="L32"/>
  <c r="M32" s="1"/>
  <c r="J32" s="1"/>
  <c r="L30"/>
  <c r="M30" s="1"/>
  <c r="J30" s="1"/>
  <c r="L28"/>
  <c r="M28" s="1"/>
  <c r="J28" s="1"/>
  <c r="L26"/>
  <c r="M26" s="1"/>
  <c r="J26" s="1"/>
  <c r="L24"/>
  <c r="M24" s="1"/>
  <c r="J24" s="1"/>
  <c r="L22"/>
  <c r="M22" s="1"/>
  <c r="J22" s="1"/>
  <c r="L20"/>
  <c r="M20" s="1"/>
  <c r="J20" s="1"/>
  <c r="L18"/>
  <c r="M18" s="1"/>
  <c r="J18" s="1"/>
  <c r="L16"/>
  <c r="M16" s="1"/>
  <c r="J16" s="1"/>
  <c r="L14"/>
  <c r="M14" s="1"/>
  <c r="J14" s="1"/>
  <c r="L12"/>
  <c r="M12" s="1"/>
  <c r="J12" s="1"/>
  <c r="L10"/>
  <c r="M10" s="1"/>
  <c r="J10" s="1"/>
  <c r="L8"/>
  <c r="M8" s="1"/>
  <c r="J8" s="1"/>
  <c r="L6"/>
  <c r="M6" s="1"/>
  <c r="J6" s="1"/>
  <c r="M47"/>
  <c r="J47" s="1"/>
  <c r="M45"/>
  <c r="J45" s="1"/>
  <c r="M43"/>
  <c r="J43" s="1"/>
  <c r="M41"/>
  <c r="J41" s="1"/>
  <c r="M39"/>
  <c r="J39" s="1"/>
  <c r="M37"/>
  <c r="J37" s="1"/>
  <c r="M35"/>
  <c r="J35" s="1"/>
  <c r="M33"/>
  <c r="J33" s="1"/>
  <c r="M31"/>
  <c r="J31" s="1"/>
  <c r="M29"/>
  <c r="J29" s="1"/>
  <c r="M27"/>
  <c r="J27" s="1"/>
  <c r="M25"/>
  <c r="J25" s="1"/>
  <c r="M23"/>
  <c r="J23" s="1"/>
  <c r="M21"/>
  <c r="J21" s="1"/>
  <c r="M19"/>
  <c r="J19" s="1"/>
  <c r="M17"/>
  <c r="J17" s="1"/>
  <c r="M15"/>
  <c r="J15" s="1"/>
  <c r="M13"/>
  <c r="J13" s="1"/>
  <c r="M11"/>
  <c r="J11" s="1"/>
  <c r="M9"/>
  <c r="J9" s="1"/>
  <c r="M7"/>
  <c r="J7" s="1"/>
  <c r="L5"/>
  <c r="M5" s="1"/>
  <c r="J5" s="1"/>
</calcChain>
</file>

<file path=xl/sharedStrings.xml><?xml version="1.0" encoding="utf-8"?>
<sst xmlns="http://schemas.openxmlformats.org/spreadsheetml/2006/main" count="106" uniqueCount="70">
  <si>
    <t>شماره دانشجويي</t>
  </si>
  <si>
    <t>نمره نهايي 
(از 20)</t>
  </si>
  <si>
    <t>جمع
كل</t>
  </si>
  <si>
    <t>امتحان پاياني
(از 12)</t>
  </si>
  <si>
    <t>كاركلاس</t>
  </si>
  <si>
    <t>نام دانشجو</t>
  </si>
  <si>
    <t>توضيحات</t>
  </si>
  <si>
    <t xml:space="preserve">ريزنمرات درس پرداخت الكترونيكي (كارشناسي پودماني تجارت الكترونيك)
92-93-2 (دانشگاه صنايع ايران)
استاد: مهندس محسني
</t>
  </si>
  <si>
    <t>امتحان
مقالات
(از 4)</t>
  </si>
  <si>
    <t>اذری ارقون صدیقه</t>
  </si>
  <si>
    <t>اصغری مهدی</t>
  </si>
  <si>
    <t>انصاری علی</t>
  </si>
  <si>
    <t>باقری رضا</t>
  </si>
  <si>
    <t>باقری کلخوران مریم</t>
  </si>
  <si>
    <t>بختیاری علی</t>
  </si>
  <si>
    <t>بوستانچی سمانه</t>
  </si>
  <si>
    <t>پورصباغیان علیرضا</t>
  </si>
  <si>
    <t>تاجیک ایجدانی محسن</t>
  </si>
  <si>
    <t>ترابی محمدحسین</t>
  </si>
  <si>
    <t>جورابلو سبحان</t>
  </si>
  <si>
    <t>حبیبی رضا</t>
  </si>
  <si>
    <t>حسنی اسطلخی مهدیه</t>
  </si>
  <si>
    <t>حسین شاهی کیا</t>
  </si>
  <si>
    <t>حسینی سیدمهدی</t>
  </si>
  <si>
    <t>حقیر اویس</t>
  </si>
  <si>
    <t>خطیب زاده دوانی ثریا</t>
  </si>
  <si>
    <t>خوشی فاطمه</t>
  </si>
  <si>
    <t>رجبی مصطفی</t>
  </si>
  <si>
    <t>رضائی حمید مریم</t>
  </si>
  <si>
    <t>زاهد حمید</t>
  </si>
  <si>
    <t>سروش سجاد</t>
  </si>
  <si>
    <t>شاهنگیان آیداسادات</t>
  </si>
  <si>
    <t>شریعت حمید</t>
  </si>
  <si>
    <t>شیری جیان مصطفی</t>
  </si>
  <si>
    <t>عابد سیدکلایی مهران</t>
  </si>
  <si>
    <t>عرب نازنین</t>
  </si>
  <si>
    <t>عطریان محیا</t>
  </si>
  <si>
    <t>عوض پورجعفرابادی ابراهیم</t>
  </si>
  <si>
    <t>غلامی محمدمهدی</t>
  </si>
  <si>
    <t>فراهانی الهه</t>
  </si>
  <si>
    <t>فضلی حمیدرضا</t>
  </si>
  <si>
    <t>فیض الهی الهه</t>
  </si>
  <si>
    <t>قربانی قلعه شاهرخی بشیر</t>
  </si>
  <si>
    <t>کشاورز سودابه</t>
  </si>
  <si>
    <t>کلوخی جاوید</t>
  </si>
  <si>
    <t>گل کار مژده</t>
  </si>
  <si>
    <t>گلنارنیک شیدا</t>
  </si>
  <si>
    <t>لیاقتی مهلا</t>
  </si>
  <si>
    <t>محمدی سیدحسین</t>
  </si>
  <si>
    <t>مقدم محمدرضا</t>
  </si>
  <si>
    <t>ملکاء آشتیانی محمدرضا</t>
  </si>
  <si>
    <t>نوشری سام</t>
  </si>
  <si>
    <t>نیازخانی مهدی</t>
  </si>
  <si>
    <t>نمره برگه
امتحان مقالات
(از 6)</t>
  </si>
  <si>
    <t>2.75</t>
  </si>
  <si>
    <t>غايب</t>
  </si>
  <si>
    <t>4</t>
  </si>
  <si>
    <t>3.25</t>
  </si>
  <si>
    <t>5</t>
  </si>
  <si>
    <t>6</t>
  </si>
  <si>
    <t>5.5</t>
  </si>
  <si>
    <t>4.75</t>
  </si>
  <si>
    <t>4.25</t>
  </si>
  <si>
    <t>4.5</t>
  </si>
  <si>
    <t>5.75</t>
  </si>
  <si>
    <t>3.5</t>
  </si>
  <si>
    <t>5.25</t>
  </si>
  <si>
    <t>3</t>
  </si>
  <si>
    <r>
      <t>تمرين 
و كاركلاس
(از 1</t>
    </r>
    <r>
      <rPr>
        <b/>
        <sz val="12"/>
        <rFont val="Verdana"/>
        <family val="2"/>
      </rPr>
      <t>±</t>
    </r>
    <r>
      <rPr>
        <b/>
        <sz val="12"/>
        <rFont val="Tahoma"/>
        <family val="2"/>
      </rPr>
      <t xml:space="preserve"> 4)</t>
    </r>
  </si>
  <si>
    <t>در آزمون مقالات غايب بوده است</t>
  </si>
</sst>
</file>

<file path=xl/styles.xml><?xml version="1.0" encoding="utf-8"?>
<styleSheet xmlns="http://schemas.openxmlformats.org/spreadsheetml/2006/main">
  <fonts count="7">
    <font>
      <sz val="10"/>
      <name val="Arial"/>
    </font>
    <font>
      <sz val="8"/>
      <name val="Arial"/>
    </font>
    <font>
      <b/>
      <sz val="12"/>
      <name val="Tahoma"/>
      <family val="2"/>
    </font>
    <font>
      <b/>
      <sz val="14"/>
      <name val="Arial"/>
      <family val="2"/>
    </font>
    <font>
      <b/>
      <sz val="16"/>
      <name val="Arial"/>
      <family val="2"/>
    </font>
    <font>
      <b/>
      <sz val="12"/>
      <name val="Verdana"/>
      <family val="2"/>
    </font>
    <font>
      <b/>
      <sz val="16"/>
      <color indexed="8"/>
      <name val="B Mitra"/>
      <charset val="17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7">
    <xf numFmtId="0" fontId="0" fillId="0" borderId="0" xfId="0"/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readingOrder="2"/>
    </xf>
    <xf numFmtId="49" fontId="0" fillId="0" borderId="0" xfId="0" applyNumberFormat="1"/>
    <xf numFmtId="0" fontId="2" fillId="0" borderId="1" xfId="0" applyNumberFormat="1" applyFont="1" applyBorder="1" applyAlignment="1">
      <alignment horizontal="center" vertical="center" readingOrder="2"/>
    </xf>
    <xf numFmtId="2" fontId="3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shrinkToFit="1" readingOrder="2"/>
    </xf>
    <xf numFmtId="0" fontId="2" fillId="2" borderId="1" xfId="0" applyFont="1" applyFill="1" applyBorder="1" applyAlignment="1" applyProtection="1">
      <alignment horizontal="center" vertical="center" wrapText="1" readingOrder="2"/>
      <protection hidden="1"/>
    </xf>
    <xf numFmtId="2" fontId="2" fillId="0" borderId="1" xfId="0" applyNumberFormat="1" applyFont="1" applyBorder="1" applyAlignment="1" applyProtection="1">
      <alignment horizontal="center" vertical="center" readingOrder="2"/>
      <protection hidden="1"/>
    </xf>
    <xf numFmtId="0" fontId="4" fillId="0" borderId="1" xfId="0" applyFont="1" applyBorder="1" applyAlignment="1" applyProtection="1">
      <alignment horizontal="center" vertical="center"/>
      <protection hidden="1"/>
    </xf>
    <xf numFmtId="0" fontId="2" fillId="0" borderId="1" xfId="0" applyNumberFormat="1" applyFont="1" applyBorder="1" applyAlignment="1" applyProtection="1">
      <alignment horizontal="center" vertical="center" readingOrder="2"/>
      <protection hidden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 readingOrder="2"/>
    </xf>
    <xf numFmtId="1" fontId="6" fillId="0" borderId="2" xfId="0" applyNumberFormat="1" applyFont="1" applyFill="1" applyBorder="1" applyAlignment="1" applyProtection="1">
      <alignment horizontal="center" vertical="center"/>
    </xf>
  </cellXfs>
  <cellStyles count="1">
    <cellStyle name="Normal" xfId="0" builtinId="0"/>
  </cellStyles>
  <dxfs count="5">
    <dxf>
      <fill>
        <patternFill>
          <bgColor rgb="FFFFFF00"/>
        </patternFill>
      </fill>
    </dxf>
    <dxf>
      <font>
        <condense val="0"/>
        <extend val="0"/>
        <color indexed="53"/>
      </font>
    </dxf>
    <dxf>
      <font>
        <condense val="0"/>
        <extend val="0"/>
        <color indexed="10"/>
      </font>
    </dxf>
    <dxf>
      <font>
        <b val="0"/>
        <i/>
        <condense val="0"/>
        <extend val="0"/>
        <color indexed="10"/>
      </font>
      <fill>
        <patternFill patternType="none">
          <bgColor indexed="65"/>
        </patternFill>
      </fill>
    </dxf>
    <dxf>
      <font>
        <condense val="0"/>
        <extend val="0"/>
        <color indexed="10"/>
      </font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B1:T48"/>
  <sheetViews>
    <sheetView rightToLeft="1" tabSelected="1" topLeftCell="B1" zoomScale="80" zoomScaleNormal="80" workbookViewId="0">
      <pane xSplit="4" ySplit="4" topLeftCell="F5" activePane="bottomRight" state="frozenSplit"/>
      <selection activeCell="B1" sqref="B1"/>
      <selection pane="topRight" activeCell="F1" sqref="F1"/>
      <selection pane="bottomLeft" activeCell="B5" sqref="B5"/>
      <selection pane="bottomRight" activeCell="K6" sqref="K6"/>
    </sheetView>
  </sheetViews>
  <sheetFormatPr defaultRowHeight="12.75"/>
  <cols>
    <col min="1" max="1" width="21.7109375" customWidth="1"/>
    <col min="2" max="2" width="26.140625" style="1" customWidth="1"/>
    <col min="3" max="4" width="22.5703125" style="1" hidden="1" customWidth="1"/>
    <col min="5" max="5" width="12.85546875" style="1" hidden="1" customWidth="1"/>
    <col min="6" max="6" width="17.140625" style="2" customWidth="1"/>
    <col min="7" max="7" width="14.42578125" style="2" customWidth="1"/>
    <col min="8" max="8" width="11.28515625" style="2" customWidth="1"/>
    <col min="9" max="9" width="10.28515625" style="2" customWidth="1"/>
    <col min="10" max="10" width="14" style="2" bestFit="1" customWidth="1"/>
    <col min="11" max="11" width="36" style="2" bestFit="1" customWidth="1"/>
    <col min="12" max="12" width="10.140625" hidden="1" customWidth="1"/>
    <col min="13" max="13" width="9.28515625" hidden="1" customWidth="1"/>
    <col min="14" max="14" width="15.42578125" customWidth="1"/>
  </cols>
  <sheetData>
    <row r="1" spans="2:14" ht="54.75" customHeight="1">
      <c r="B1" s="14" t="s">
        <v>7</v>
      </c>
      <c r="C1" s="14"/>
      <c r="D1" s="14"/>
      <c r="E1" s="14"/>
      <c r="F1" s="14"/>
      <c r="G1" s="14"/>
      <c r="H1" s="14"/>
      <c r="I1" s="14"/>
      <c r="J1" s="14"/>
      <c r="K1" s="7"/>
    </row>
    <row r="2" spans="2:14" ht="19.5" customHeight="1">
      <c r="B2" s="7"/>
      <c r="C2" s="7"/>
      <c r="D2" s="13"/>
      <c r="E2" s="7"/>
      <c r="F2" s="7"/>
      <c r="G2" s="13"/>
      <c r="H2" s="7"/>
      <c r="I2" s="7"/>
      <c r="J2" s="7"/>
      <c r="K2" s="7"/>
    </row>
    <row r="3" spans="2:14" ht="31.5" customHeight="1"/>
    <row r="4" spans="2:14" ht="50.25" customHeight="1">
      <c r="B4" s="3" t="s">
        <v>0</v>
      </c>
      <c r="C4" s="3" t="s">
        <v>5</v>
      </c>
      <c r="D4" s="15" t="s">
        <v>53</v>
      </c>
      <c r="E4" s="3" t="s">
        <v>4</v>
      </c>
      <c r="F4" s="9" t="s">
        <v>68</v>
      </c>
      <c r="G4" s="9" t="s">
        <v>8</v>
      </c>
      <c r="H4" s="9" t="s">
        <v>3</v>
      </c>
      <c r="I4" s="9" t="s">
        <v>2</v>
      </c>
      <c r="J4" s="9" t="s">
        <v>1</v>
      </c>
      <c r="K4" s="9" t="s">
        <v>6</v>
      </c>
    </row>
    <row r="5" spans="2:14" ht="27" customHeight="1">
      <c r="B5" s="16">
        <v>91236066280052</v>
      </c>
      <c r="C5" s="8" t="s">
        <v>9</v>
      </c>
      <c r="D5" s="8" t="s">
        <v>54</v>
      </c>
      <c r="E5" s="5">
        <v>2.5</v>
      </c>
      <c r="F5" s="10">
        <f>((H5+G5)*4/16) + E5</f>
        <v>4.8333333333333339</v>
      </c>
      <c r="G5" s="10">
        <f>IF(D5="غايب",(2*H5)/12,D5*4/6)</f>
        <v>1.8333333333333333</v>
      </c>
      <c r="H5" s="12">
        <v>7.5</v>
      </c>
      <c r="I5" s="10">
        <f>F5+G5+H5</f>
        <v>14.166666666666668</v>
      </c>
      <c r="J5" s="11">
        <f>IF(M5&lt;11,M5,IF(M5&lt;12,12,IF(M5&gt;20,20,M5)))</f>
        <v>14.25</v>
      </c>
      <c r="K5" s="11"/>
      <c r="L5" s="11">
        <f t="shared" ref="L5:L48" si="0">I5-INT(I5)</f>
        <v>0.16666666666666785</v>
      </c>
      <c r="M5" s="6">
        <f t="shared" ref="M5:M48" si="1">INT(I5)+IF(L5=0,0,IF(L5&lt;=0.25,0.25,IF(L5&lt;=0.5,0.5,IF(L5&lt;=0.75,0.75,1))))</f>
        <v>14.25</v>
      </c>
    </row>
    <row r="6" spans="2:14" ht="27" customHeight="1">
      <c r="B6" s="16">
        <v>91236066280053</v>
      </c>
      <c r="C6" s="8" t="s">
        <v>10</v>
      </c>
      <c r="D6" s="8" t="s">
        <v>55</v>
      </c>
      <c r="E6" s="5">
        <v>2</v>
      </c>
      <c r="F6" s="10">
        <f t="shared" ref="F6:F48" si="2">((H6+G6)*4/16) + E6</f>
        <v>4.1875</v>
      </c>
      <c r="G6" s="10">
        <f t="shared" ref="G6:G48" si="3">IF(D6="غايب",(2*H6)/12,D6*4/6)</f>
        <v>1.25</v>
      </c>
      <c r="H6" s="12">
        <v>7.5</v>
      </c>
      <c r="I6" s="10">
        <f t="shared" ref="I6:I48" si="4">F6+G6+H6</f>
        <v>12.9375</v>
      </c>
      <c r="J6" s="11">
        <f t="shared" ref="J6:J48" si="5">IF(M6&lt;11,M6,IF(M6&lt;12,12,IF(M6&gt;20,20,M6)))</f>
        <v>13</v>
      </c>
      <c r="K6" s="11" t="s">
        <v>69</v>
      </c>
      <c r="L6" s="11">
        <f t="shared" si="0"/>
        <v>0.9375</v>
      </c>
      <c r="M6" s="6">
        <f t="shared" si="1"/>
        <v>13</v>
      </c>
    </row>
    <row r="7" spans="2:14" ht="27" customHeight="1">
      <c r="B7" s="16">
        <v>91236066280056</v>
      </c>
      <c r="C7" s="8" t="s">
        <v>11</v>
      </c>
      <c r="D7" s="8" t="s">
        <v>56</v>
      </c>
      <c r="E7" s="5">
        <v>2</v>
      </c>
      <c r="F7" s="10">
        <f t="shared" si="2"/>
        <v>2.9166666666666665</v>
      </c>
      <c r="G7" s="10">
        <f t="shared" si="3"/>
        <v>2.6666666666666665</v>
      </c>
      <c r="H7" s="12">
        <v>1</v>
      </c>
      <c r="I7" s="10">
        <f t="shared" si="4"/>
        <v>6.583333333333333</v>
      </c>
      <c r="J7" s="11">
        <f t="shared" si="5"/>
        <v>6.75</v>
      </c>
      <c r="K7" s="11"/>
      <c r="L7" s="11">
        <f t="shared" si="0"/>
        <v>0.58333333333333304</v>
      </c>
      <c r="M7" s="6">
        <f t="shared" si="1"/>
        <v>6.75</v>
      </c>
    </row>
    <row r="8" spans="2:14" ht="27" customHeight="1">
      <c r="B8" s="16">
        <v>91236066280057</v>
      </c>
      <c r="C8" s="8" t="s">
        <v>12</v>
      </c>
      <c r="D8" s="8" t="s">
        <v>57</v>
      </c>
      <c r="E8" s="5">
        <v>1.5</v>
      </c>
      <c r="F8" s="10">
        <f t="shared" si="2"/>
        <v>3.4166666666666665</v>
      </c>
      <c r="G8" s="10">
        <f t="shared" si="3"/>
        <v>2.1666666666666665</v>
      </c>
      <c r="H8" s="12">
        <v>5.5</v>
      </c>
      <c r="I8" s="10">
        <f t="shared" si="4"/>
        <v>11.083333333333332</v>
      </c>
      <c r="J8" s="11">
        <f t="shared" si="5"/>
        <v>12</v>
      </c>
      <c r="K8" s="11"/>
      <c r="L8" s="11">
        <f t="shared" si="0"/>
        <v>8.3333333333332149E-2</v>
      </c>
      <c r="M8" s="6">
        <f t="shared" si="1"/>
        <v>11.25</v>
      </c>
      <c r="N8" s="4"/>
    </row>
    <row r="9" spans="2:14" ht="27" customHeight="1">
      <c r="B9" s="16">
        <v>91236066280058</v>
      </c>
      <c r="C9" s="8" t="s">
        <v>13</v>
      </c>
      <c r="D9" s="8" t="s">
        <v>55</v>
      </c>
      <c r="E9" s="5">
        <v>0.5</v>
      </c>
      <c r="F9" s="10">
        <f t="shared" si="2"/>
        <v>1.375</v>
      </c>
      <c r="G9" s="10">
        <f t="shared" si="3"/>
        <v>0.5</v>
      </c>
      <c r="H9" s="12">
        <v>3</v>
      </c>
      <c r="I9" s="10">
        <f t="shared" si="4"/>
        <v>4.875</v>
      </c>
      <c r="J9" s="11">
        <f t="shared" si="5"/>
        <v>5</v>
      </c>
      <c r="K9" s="11" t="s">
        <v>69</v>
      </c>
      <c r="L9" s="11">
        <f t="shared" si="0"/>
        <v>0.875</v>
      </c>
      <c r="M9" s="6">
        <f t="shared" si="1"/>
        <v>5</v>
      </c>
    </row>
    <row r="10" spans="2:14" ht="27" customHeight="1">
      <c r="B10" s="16">
        <v>91236066280059</v>
      </c>
      <c r="C10" s="8" t="s">
        <v>14</v>
      </c>
      <c r="D10" s="8" t="s">
        <v>58</v>
      </c>
      <c r="E10" s="5">
        <v>1</v>
      </c>
      <c r="F10" s="10">
        <f t="shared" si="2"/>
        <v>3.5833333333333335</v>
      </c>
      <c r="G10" s="10">
        <f t="shared" si="3"/>
        <v>3.3333333333333335</v>
      </c>
      <c r="H10" s="12">
        <v>7</v>
      </c>
      <c r="I10" s="10">
        <f t="shared" si="4"/>
        <v>13.916666666666668</v>
      </c>
      <c r="J10" s="11">
        <f t="shared" si="5"/>
        <v>14</v>
      </c>
      <c r="K10" s="11"/>
      <c r="L10" s="11">
        <f t="shared" si="0"/>
        <v>0.91666666666666785</v>
      </c>
      <c r="M10" s="6">
        <f t="shared" si="1"/>
        <v>14</v>
      </c>
    </row>
    <row r="11" spans="2:14" ht="27" customHeight="1">
      <c r="B11" s="16">
        <v>91236010280527</v>
      </c>
      <c r="C11" s="8" t="s">
        <v>15</v>
      </c>
      <c r="D11" s="8" t="s">
        <v>59</v>
      </c>
      <c r="E11" s="5">
        <v>1.25</v>
      </c>
      <c r="F11" s="10">
        <f t="shared" si="2"/>
        <v>4.375</v>
      </c>
      <c r="G11" s="10">
        <f t="shared" si="3"/>
        <v>4</v>
      </c>
      <c r="H11" s="12">
        <v>8.5</v>
      </c>
      <c r="I11" s="10">
        <f t="shared" si="4"/>
        <v>16.875</v>
      </c>
      <c r="J11" s="11">
        <f t="shared" si="5"/>
        <v>17</v>
      </c>
      <c r="K11" s="11"/>
      <c r="L11" s="11">
        <f t="shared" si="0"/>
        <v>0.875</v>
      </c>
      <c r="M11" s="6">
        <f t="shared" si="1"/>
        <v>17</v>
      </c>
    </row>
    <row r="12" spans="2:14" ht="27" customHeight="1">
      <c r="B12" s="16">
        <v>91236066280061</v>
      </c>
      <c r="C12" s="8" t="s">
        <v>16</v>
      </c>
      <c r="D12" s="8" t="s">
        <v>57</v>
      </c>
      <c r="E12" s="5">
        <v>1.5</v>
      </c>
      <c r="F12" s="10">
        <f t="shared" si="2"/>
        <v>4.7916666666666661</v>
      </c>
      <c r="G12" s="10">
        <f t="shared" si="3"/>
        <v>2.1666666666666665</v>
      </c>
      <c r="H12" s="12">
        <v>11</v>
      </c>
      <c r="I12" s="10">
        <f t="shared" si="4"/>
        <v>17.958333333333332</v>
      </c>
      <c r="J12" s="11">
        <f t="shared" si="5"/>
        <v>18</v>
      </c>
      <c r="K12" s="11"/>
      <c r="L12" s="11">
        <f t="shared" si="0"/>
        <v>0.95833333333333215</v>
      </c>
      <c r="M12" s="6">
        <f t="shared" si="1"/>
        <v>18</v>
      </c>
    </row>
    <row r="13" spans="2:14" ht="27" customHeight="1">
      <c r="B13" s="16">
        <v>91236066280062</v>
      </c>
      <c r="C13" s="8" t="s">
        <v>17</v>
      </c>
      <c r="D13" s="8" t="s">
        <v>60</v>
      </c>
      <c r="E13" s="5">
        <v>1.5</v>
      </c>
      <c r="F13" s="10">
        <f t="shared" si="2"/>
        <v>4.9166666666666661</v>
      </c>
      <c r="G13" s="10">
        <f t="shared" si="3"/>
        <v>3.6666666666666665</v>
      </c>
      <c r="H13" s="12">
        <v>10</v>
      </c>
      <c r="I13" s="10">
        <f t="shared" si="4"/>
        <v>18.583333333333332</v>
      </c>
      <c r="J13" s="11">
        <f t="shared" si="5"/>
        <v>18.75</v>
      </c>
      <c r="K13" s="11"/>
      <c r="L13" s="11">
        <f t="shared" si="0"/>
        <v>0.58333333333333215</v>
      </c>
      <c r="M13" s="6">
        <f t="shared" si="1"/>
        <v>18.75</v>
      </c>
    </row>
    <row r="14" spans="2:14" ht="27" customHeight="1">
      <c r="B14" s="16">
        <v>91236066280063</v>
      </c>
      <c r="C14" s="8" t="s">
        <v>18</v>
      </c>
      <c r="D14" s="8" t="s">
        <v>61</v>
      </c>
      <c r="E14" s="5">
        <v>2</v>
      </c>
      <c r="F14" s="10">
        <f t="shared" si="2"/>
        <v>4.7916666666666661</v>
      </c>
      <c r="G14" s="10">
        <f t="shared" si="3"/>
        <v>3.1666666666666665</v>
      </c>
      <c r="H14" s="12">
        <v>8</v>
      </c>
      <c r="I14" s="10">
        <f t="shared" si="4"/>
        <v>15.958333333333332</v>
      </c>
      <c r="J14" s="11">
        <f t="shared" si="5"/>
        <v>16</v>
      </c>
      <c r="K14" s="11"/>
      <c r="L14" s="11">
        <f t="shared" si="0"/>
        <v>0.95833333333333215</v>
      </c>
      <c r="M14" s="6">
        <f t="shared" si="1"/>
        <v>16</v>
      </c>
    </row>
    <row r="15" spans="2:14" ht="27" customHeight="1">
      <c r="B15" s="16">
        <v>91236066280066</v>
      </c>
      <c r="C15" s="8" t="s">
        <v>19</v>
      </c>
      <c r="D15" s="8" t="s">
        <v>61</v>
      </c>
      <c r="E15" s="5">
        <v>1</v>
      </c>
      <c r="F15" s="10">
        <f t="shared" si="2"/>
        <v>4.6666666666666661</v>
      </c>
      <c r="G15" s="10">
        <f t="shared" si="3"/>
        <v>3.1666666666666665</v>
      </c>
      <c r="H15" s="12">
        <v>11.5</v>
      </c>
      <c r="I15" s="10">
        <f t="shared" si="4"/>
        <v>19.333333333333332</v>
      </c>
      <c r="J15" s="11">
        <f t="shared" si="5"/>
        <v>19.5</v>
      </c>
      <c r="K15" s="11"/>
      <c r="L15" s="11">
        <f t="shared" si="0"/>
        <v>0.33333333333333215</v>
      </c>
      <c r="M15" s="6">
        <f t="shared" si="1"/>
        <v>19.5</v>
      </c>
    </row>
    <row r="16" spans="2:14" ht="27" customHeight="1">
      <c r="B16" s="16">
        <v>91236066280067</v>
      </c>
      <c r="C16" s="8" t="s">
        <v>20</v>
      </c>
      <c r="D16" s="8" t="s">
        <v>62</v>
      </c>
      <c r="E16" s="5">
        <v>1.5</v>
      </c>
      <c r="F16" s="10">
        <f t="shared" si="2"/>
        <v>2.9583333333333335</v>
      </c>
      <c r="G16" s="10">
        <f t="shared" si="3"/>
        <v>2.8333333333333335</v>
      </c>
      <c r="H16" s="12">
        <v>3</v>
      </c>
      <c r="I16" s="10">
        <f t="shared" si="4"/>
        <v>8.7916666666666679</v>
      </c>
      <c r="J16" s="11">
        <f t="shared" si="5"/>
        <v>9</v>
      </c>
      <c r="K16" s="11"/>
      <c r="L16" s="11">
        <f t="shared" si="0"/>
        <v>0.79166666666666785</v>
      </c>
      <c r="M16" s="6">
        <f t="shared" si="1"/>
        <v>9</v>
      </c>
    </row>
    <row r="17" spans="2:13" ht="27" customHeight="1">
      <c r="B17" s="16">
        <v>91236066280068</v>
      </c>
      <c r="C17" s="8" t="s">
        <v>21</v>
      </c>
      <c r="D17" s="8" t="s">
        <v>63</v>
      </c>
      <c r="E17" s="5">
        <v>1.75</v>
      </c>
      <c r="F17" s="10">
        <f t="shared" si="2"/>
        <v>5</v>
      </c>
      <c r="G17" s="10">
        <f t="shared" si="3"/>
        <v>3</v>
      </c>
      <c r="H17" s="12">
        <v>10</v>
      </c>
      <c r="I17" s="10">
        <f t="shared" si="4"/>
        <v>18</v>
      </c>
      <c r="J17" s="11">
        <f t="shared" si="5"/>
        <v>18</v>
      </c>
      <c r="K17" s="11"/>
      <c r="L17" s="11">
        <f t="shared" si="0"/>
        <v>0</v>
      </c>
      <c r="M17" s="6">
        <f t="shared" si="1"/>
        <v>18</v>
      </c>
    </row>
    <row r="18" spans="2:13" ht="24.75">
      <c r="B18" s="16">
        <v>91236066280070</v>
      </c>
      <c r="C18" s="8" t="s">
        <v>22</v>
      </c>
      <c r="D18" s="8" t="s">
        <v>60</v>
      </c>
      <c r="E18" s="5">
        <v>1</v>
      </c>
      <c r="F18" s="10">
        <f t="shared" si="2"/>
        <v>4.9166666666666661</v>
      </c>
      <c r="G18" s="10">
        <f t="shared" si="3"/>
        <v>3.6666666666666665</v>
      </c>
      <c r="H18" s="12">
        <v>12</v>
      </c>
      <c r="I18" s="10">
        <f t="shared" si="4"/>
        <v>20.583333333333332</v>
      </c>
      <c r="J18" s="11">
        <f t="shared" si="5"/>
        <v>20</v>
      </c>
      <c r="K18" s="11"/>
      <c r="L18" s="11">
        <f t="shared" si="0"/>
        <v>0.58333333333333215</v>
      </c>
      <c r="M18" s="6">
        <f t="shared" si="1"/>
        <v>20.75</v>
      </c>
    </row>
    <row r="19" spans="2:13" ht="24.75">
      <c r="B19" s="16">
        <v>91236066280072</v>
      </c>
      <c r="C19" s="8" t="s">
        <v>23</v>
      </c>
      <c r="D19" s="8" t="s">
        <v>64</v>
      </c>
      <c r="E19" s="5">
        <v>0.5</v>
      </c>
      <c r="F19" s="10">
        <f t="shared" si="2"/>
        <v>4.3333333333333339</v>
      </c>
      <c r="G19" s="10">
        <f t="shared" si="3"/>
        <v>3.8333333333333335</v>
      </c>
      <c r="H19" s="12">
        <v>11.5</v>
      </c>
      <c r="I19" s="10">
        <f t="shared" si="4"/>
        <v>19.666666666666668</v>
      </c>
      <c r="J19" s="11">
        <f t="shared" si="5"/>
        <v>19.75</v>
      </c>
      <c r="K19" s="11"/>
      <c r="L19" s="11">
        <f t="shared" si="0"/>
        <v>0.66666666666666785</v>
      </c>
      <c r="M19" s="6">
        <f t="shared" si="1"/>
        <v>19.75</v>
      </c>
    </row>
    <row r="20" spans="2:13" ht="24.75">
      <c r="B20" s="16">
        <v>91236066280074</v>
      </c>
      <c r="C20" s="8" t="s">
        <v>24</v>
      </c>
      <c r="D20" s="8" t="s">
        <v>64</v>
      </c>
      <c r="E20" s="5">
        <v>1.25</v>
      </c>
      <c r="F20" s="10">
        <f t="shared" si="2"/>
        <v>3.4583333333333335</v>
      </c>
      <c r="G20" s="10">
        <f t="shared" si="3"/>
        <v>3.8333333333333335</v>
      </c>
      <c r="H20" s="12">
        <v>5</v>
      </c>
      <c r="I20" s="10">
        <f t="shared" si="4"/>
        <v>12.291666666666668</v>
      </c>
      <c r="J20" s="11">
        <f t="shared" si="5"/>
        <v>12.5</v>
      </c>
      <c r="K20" s="11"/>
      <c r="L20" s="11">
        <f t="shared" si="0"/>
        <v>0.29166666666666785</v>
      </c>
      <c r="M20" s="6">
        <f t="shared" si="1"/>
        <v>12.5</v>
      </c>
    </row>
    <row r="21" spans="2:13" ht="24.75">
      <c r="B21" s="16">
        <v>91236066280076</v>
      </c>
      <c r="C21" s="8" t="s">
        <v>25</v>
      </c>
      <c r="D21" s="8" t="s">
        <v>58</v>
      </c>
      <c r="E21" s="5">
        <v>0.75</v>
      </c>
      <c r="F21" s="10">
        <f t="shared" si="2"/>
        <v>4.2083333333333339</v>
      </c>
      <c r="G21" s="10">
        <f t="shared" si="3"/>
        <v>3.3333333333333335</v>
      </c>
      <c r="H21" s="12">
        <v>10.5</v>
      </c>
      <c r="I21" s="10">
        <f t="shared" si="4"/>
        <v>18.041666666666668</v>
      </c>
      <c r="J21" s="11">
        <f t="shared" si="5"/>
        <v>18.25</v>
      </c>
      <c r="K21" s="11"/>
      <c r="L21" s="11">
        <f t="shared" si="0"/>
        <v>4.1666666666667851E-2</v>
      </c>
      <c r="M21" s="6">
        <f t="shared" si="1"/>
        <v>18.25</v>
      </c>
    </row>
    <row r="22" spans="2:13" ht="24.75">
      <c r="B22" s="16">
        <v>91236066280077</v>
      </c>
      <c r="C22" s="8" t="s">
        <v>26</v>
      </c>
      <c r="D22" s="8" t="s">
        <v>58</v>
      </c>
      <c r="E22" s="5">
        <v>0.25</v>
      </c>
      <c r="F22" s="10">
        <f t="shared" si="2"/>
        <v>3.9583333333333335</v>
      </c>
      <c r="G22" s="10">
        <f t="shared" si="3"/>
        <v>3.3333333333333335</v>
      </c>
      <c r="H22" s="12">
        <v>11.5</v>
      </c>
      <c r="I22" s="10">
        <f t="shared" si="4"/>
        <v>18.791666666666668</v>
      </c>
      <c r="J22" s="11">
        <f t="shared" si="5"/>
        <v>19</v>
      </c>
      <c r="K22" s="11"/>
      <c r="L22" s="11">
        <f t="shared" si="0"/>
        <v>0.79166666666666785</v>
      </c>
      <c r="M22" s="6">
        <f t="shared" si="1"/>
        <v>19</v>
      </c>
    </row>
    <row r="23" spans="2:13" ht="24.75">
      <c r="B23" s="16">
        <v>91236066280079</v>
      </c>
      <c r="C23" s="8" t="s">
        <v>27</v>
      </c>
      <c r="D23" s="8" t="s">
        <v>61</v>
      </c>
      <c r="E23" s="5">
        <v>1.25</v>
      </c>
      <c r="F23" s="10">
        <f t="shared" si="2"/>
        <v>4.7916666666666661</v>
      </c>
      <c r="G23" s="10">
        <f t="shared" si="3"/>
        <v>3.1666666666666665</v>
      </c>
      <c r="H23" s="12">
        <v>11</v>
      </c>
      <c r="I23" s="10">
        <f t="shared" si="4"/>
        <v>18.958333333333332</v>
      </c>
      <c r="J23" s="11">
        <f t="shared" si="5"/>
        <v>19</v>
      </c>
      <c r="K23" s="11"/>
      <c r="L23" s="11">
        <f t="shared" si="0"/>
        <v>0.95833333333333215</v>
      </c>
      <c r="M23" s="6">
        <f t="shared" si="1"/>
        <v>19</v>
      </c>
    </row>
    <row r="24" spans="2:13" ht="24.75">
      <c r="B24" s="16">
        <v>91236066280080</v>
      </c>
      <c r="C24" s="8" t="s">
        <v>28</v>
      </c>
      <c r="D24" s="8" t="s">
        <v>54</v>
      </c>
      <c r="E24" s="5">
        <v>1.25</v>
      </c>
      <c r="F24" s="10">
        <f t="shared" si="2"/>
        <v>4.4583333333333339</v>
      </c>
      <c r="G24" s="10">
        <f t="shared" si="3"/>
        <v>1.8333333333333333</v>
      </c>
      <c r="H24" s="12">
        <v>11</v>
      </c>
      <c r="I24" s="10">
        <f t="shared" si="4"/>
        <v>17.291666666666668</v>
      </c>
      <c r="J24" s="11">
        <f t="shared" si="5"/>
        <v>17.5</v>
      </c>
      <c r="K24" s="11"/>
      <c r="L24" s="11">
        <f t="shared" si="0"/>
        <v>0.29166666666666785</v>
      </c>
      <c r="M24" s="6">
        <f t="shared" si="1"/>
        <v>17.5</v>
      </c>
    </row>
    <row r="25" spans="2:13" ht="24.75">
      <c r="B25" s="16">
        <v>91236066280082</v>
      </c>
      <c r="C25" s="8" t="s">
        <v>29</v>
      </c>
      <c r="D25" s="8" t="s">
        <v>65</v>
      </c>
      <c r="E25" s="5">
        <v>2.25</v>
      </c>
      <c r="F25" s="10">
        <f t="shared" si="2"/>
        <v>3.9583333333333335</v>
      </c>
      <c r="G25" s="10">
        <f t="shared" si="3"/>
        <v>2.3333333333333335</v>
      </c>
      <c r="H25" s="12">
        <v>4.5</v>
      </c>
      <c r="I25" s="10">
        <f t="shared" si="4"/>
        <v>10.791666666666668</v>
      </c>
      <c r="J25" s="11">
        <f t="shared" si="5"/>
        <v>12</v>
      </c>
      <c r="K25" s="11"/>
      <c r="L25" s="11">
        <f t="shared" si="0"/>
        <v>0.79166666666666785</v>
      </c>
      <c r="M25" s="6">
        <f t="shared" si="1"/>
        <v>11</v>
      </c>
    </row>
    <row r="26" spans="2:13" ht="24.75">
      <c r="B26" s="16">
        <v>91236066280084</v>
      </c>
      <c r="C26" s="8" t="s">
        <v>30</v>
      </c>
      <c r="D26" s="8" t="s">
        <v>66</v>
      </c>
      <c r="E26" s="5">
        <v>1</v>
      </c>
      <c r="F26" s="10">
        <f t="shared" si="2"/>
        <v>4.875</v>
      </c>
      <c r="G26" s="10">
        <f t="shared" si="3"/>
        <v>3.5</v>
      </c>
      <c r="H26" s="12">
        <v>12</v>
      </c>
      <c r="I26" s="10">
        <f t="shared" si="4"/>
        <v>20.375</v>
      </c>
      <c r="J26" s="11">
        <f t="shared" si="5"/>
        <v>20</v>
      </c>
      <c r="K26" s="11"/>
      <c r="L26" s="11">
        <f t="shared" si="0"/>
        <v>0.375</v>
      </c>
      <c r="M26" s="6">
        <f t="shared" si="1"/>
        <v>20.5</v>
      </c>
    </row>
    <row r="27" spans="2:13" ht="24.75">
      <c r="B27" s="16">
        <v>91236066280086</v>
      </c>
      <c r="C27" s="8" t="s">
        <v>31</v>
      </c>
      <c r="D27" s="8" t="s">
        <v>55</v>
      </c>
      <c r="E27" s="5">
        <v>0.5</v>
      </c>
      <c r="F27" s="10">
        <f t="shared" si="2"/>
        <v>3.5625</v>
      </c>
      <c r="G27" s="10">
        <f t="shared" si="3"/>
        <v>1.75</v>
      </c>
      <c r="H27" s="12">
        <v>10.5</v>
      </c>
      <c r="I27" s="10">
        <f t="shared" si="4"/>
        <v>15.8125</v>
      </c>
      <c r="J27" s="11">
        <f t="shared" si="5"/>
        <v>16</v>
      </c>
      <c r="K27" s="11" t="s">
        <v>69</v>
      </c>
      <c r="L27" s="11">
        <f t="shared" si="0"/>
        <v>0.8125</v>
      </c>
      <c r="M27" s="6">
        <f t="shared" si="1"/>
        <v>16</v>
      </c>
    </row>
    <row r="28" spans="2:13" ht="24.75">
      <c r="B28" s="16">
        <v>91236066280087</v>
      </c>
      <c r="C28" s="8" t="s">
        <v>32</v>
      </c>
      <c r="D28" s="8" t="s">
        <v>66</v>
      </c>
      <c r="E28" s="5">
        <v>0.5</v>
      </c>
      <c r="F28" s="10">
        <f t="shared" si="2"/>
        <v>3.875</v>
      </c>
      <c r="G28" s="10">
        <f t="shared" si="3"/>
        <v>3.5</v>
      </c>
      <c r="H28" s="12">
        <v>10</v>
      </c>
      <c r="I28" s="10">
        <f t="shared" si="4"/>
        <v>17.375</v>
      </c>
      <c r="J28" s="11">
        <f t="shared" si="5"/>
        <v>17.5</v>
      </c>
      <c r="K28" s="11"/>
      <c r="L28" s="11">
        <f t="shared" si="0"/>
        <v>0.375</v>
      </c>
      <c r="M28" s="6">
        <f t="shared" si="1"/>
        <v>17.5</v>
      </c>
    </row>
    <row r="29" spans="2:13" ht="24.75">
      <c r="B29" s="16">
        <v>91236066280090</v>
      </c>
      <c r="C29" s="8" t="s">
        <v>33</v>
      </c>
      <c r="D29" s="8" t="s">
        <v>63</v>
      </c>
      <c r="E29" s="5">
        <v>0.5</v>
      </c>
      <c r="F29" s="10">
        <f t="shared" si="2"/>
        <v>3.5</v>
      </c>
      <c r="G29" s="10">
        <f t="shared" si="3"/>
        <v>3</v>
      </c>
      <c r="H29" s="12">
        <v>9</v>
      </c>
      <c r="I29" s="10">
        <f t="shared" si="4"/>
        <v>15.5</v>
      </c>
      <c r="J29" s="11">
        <f t="shared" si="5"/>
        <v>15.5</v>
      </c>
      <c r="K29" s="11"/>
      <c r="L29" s="11">
        <f t="shared" si="0"/>
        <v>0.5</v>
      </c>
      <c r="M29" s="6">
        <f t="shared" si="1"/>
        <v>15.5</v>
      </c>
    </row>
    <row r="30" spans="2:13" ht="24.75">
      <c r="B30" s="16">
        <v>91236066280093</v>
      </c>
      <c r="C30" s="8" t="s">
        <v>34</v>
      </c>
      <c r="D30" s="8" t="s">
        <v>64</v>
      </c>
      <c r="E30" s="5">
        <v>1</v>
      </c>
      <c r="F30" s="10">
        <f t="shared" si="2"/>
        <v>4.7083333333333339</v>
      </c>
      <c r="G30" s="10">
        <f t="shared" si="3"/>
        <v>3.8333333333333335</v>
      </c>
      <c r="H30" s="12">
        <v>11</v>
      </c>
      <c r="I30" s="10">
        <f t="shared" si="4"/>
        <v>19.541666666666668</v>
      </c>
      <c r="J30" s="11">
        <f t="shared" si="5"/>
        <v>19.75</v>
      </c>
      <c r="K30" s="11"/>
      <c r="L30" s="11">
        <f t="shared" si="0"/>
        <v>0.54166666666666785</v>
      </c>
      <c r="M30" s="6">
        <f t="shared" si="1"/>
        <v>19.75</v>
      </c>
    </row>
    <row r="31" spans="2:13" ht="24.75">
      <c r="B31" s="16">
        <v>91236066280095</v>
      </c>
      <c r="C31" s="8" t="s">
        <v>35</v>
      </c>
      <c r="D31" s="8" t="s">
        <v>61</v>
      </c>
      <c r="E31" s="5">
        <v>1.25</v>
      </c>
      <c r="F31" s="10">
        <f t="shared" si="2"/>
        <v>3.4166666666666665</v>
      </c>
      <c r="G31" s="10">
        <f t="shared" si="3"/>
        <v>3.1666666666666665</v>
      </c>
      <c r="H31" s="12">
        <v>5.5</v>
      </c>
      <c r="I31" s="10">
        <f t="shared" si="4"/>
        <v>12.083333333333332</v>
      </c>
      <c r="J31" s="11">
        <f t="shared" si="5"/>
        <v>12.25</v>
      </c>
      <c r="K31" s="11"/>
      <c r="L31" s="11">
        <f t="shared" si="0"/>
        <v>8.3333333333332149E-2</v>
      </c>
      <c r="M31" s="6">
        <f t="shared" si="1"/>
        <v>12.25</v>
      </c>
    </row>
    <row r="32" spans="2:13" ht="24.75">
      <c r="B32" s="16">
        <v>91236066280097</v>
      </c>
      <c r="C32" s="8" t="s">
        <v>36</v>
      </c>
      <c r="D32" s="8" t="s">
        <v>55</v>
      </c>
      <c r="E32" s="5">
        <v>2.25</v>
      </c>
      <c r="F32" s="10">
        <f t="shared" si="2"/>
        <v>3.5625</v>
      </c>
      <c r="G32" s="10">
        <f t="shared" si="3"/>
        <v>0.75</v>
      </c>
      <c r="H32" s="12">
        <v>4.5</v>
      </c>
      <c r="I32" s="10">
        <f t="shared" si="4"/>
        <v>8.8125</v>
      </c>
      <c r="J32" s="11">
        <f t="shared" si="5"/>
        <v>9</v>
      </c>
      <c r="K32" s="11" t="s">
        <v>69</v>
      </c>
      <c r="L32" s="11">
        <f t="shared" si="0"/>
        <v>0.8125</v>
      </c>
      <c r="M32" s="6">
        <f t="shared" si="1"/>
        <v>9</v>
      </c>
    </row>
    <row r="33" spans="2:13" ht="24.75">
      <c r="B33" s="16">
        <v>91236066280099</v>
      </c>
      <c r="C33" s="8" t="s">
        <v>37</v>
      </c>
      <c r="D33" s="8" t="s">
        <v>57</v>
      </c>
      <c r="E33" s="5">
        <v>2.75</v>
      </c>
      <c r="F33" s="10">
        <f t="shared" si="2"/>
        <v>3.6666666666666665</v>
      </c>
      <c r="G33" s="10">
        <f t="shared" si="3"/>
        <v>2.1666666666666665</v>
      </c>
      <c r="H33" s="12">
        <v>1.5</v>
      </c>
      <c r="I33" s="10">
        <f t="shared" si="4"/>
        <v>7.333333333333333</v>
      </c>
      <c r="J33" s="11">
        <f t="shared" si="5"/>
        <v>7.5</v>
      </c>
      <c r="K33" s="11"/>
      <c r="L33" s="11">
        <f t="shared" si="0"/>
        <v>0.33333333333333304</v>
      </c>
      <c r="M33" s="6">
        <f t="shared" si="1"/>
        <v>7.5</v>
      </c>
    </row>
    <row r="34" spans="2:13" ht="24.75">
      <c r="B34" s="16">
        <v>91236066280100</v>
      </c>
      <c r="C34" s="8" t="s">
        <v>38</v>
      </c>
      <c r="D34" s="8" t="s">
        <v>55</v>
      </c>
      <c r="E34" s="5">
        <v>0.25</v>
      </c>
      <c r="F34" s="10">
        <f t="shared" si="2"/>
        <v>3.1666666666666665</v>
      </c>
      <c r="G34" s="10">
        <f t="shared" si="3"/>
        <v>1.6666666666666667</v>
      </c>
      <c r="H34" s="12">
        <v>10</v>
      </c>
      <c r="I34" s="10">
        <f t="shared" si="4"/>
        <v>14.833333333333332</v>
      </c>
      <c r="J34" s="11">
        <f t="shared" si="5"/>
        <v>15</v>
      </c>
      <c r="K34" s="11" t="s">
        <v>69</v>
      </c>
      <c r="L34" s="11">
        <f t="shared" si="0"/>
        <v>0.83333333333333215</v>
      </c>
      <c r="M34" s="6">
        <f t="shared" si="1"/>
        <v>15</v>
      </c>
    </row>
    <row r="35" spans="2:13" ht="24.75">
      <c r="B35" s="16">
        <v>91236066280102</v>
      </c>
      <c r="C35" s="8" t="s">
        <v>39</v>
      </c>
      <c r="D35" s="8" t="s">
        <v>62</v>
      </c>
      <c r="E35" s="5">
        <v>1.75</v>
      </c>
      <c r="F35" s="10">
        <f t="shared" si="2"/>
        <v>3.5833333333333335</v>
      </c>
      <c r="G35" s="10">
        <f t="shared" si="3"/>
        <v>2.8333333333333335</v>
      </c>
      <c r="H35" s="12">
        <v>4.5</v>
      </c>
      <c r="I35" s="10">
        <f t="shared" si="4"/>
        <v>10.916666666666668</v>
      </c>
      <c r="J35" s="11">
        <f t="shared" si="5"/>
        <v>12</v>
      </c>
      <c r="K35" s="11"/>
      <c r="L35" s="11">
        <f t="shared" si="0"/>
        <v>0.91666666666666785</v>
      </c>
      <c r="M35" s="6">
        <f t="shared" si="1"/>
        <v>11</v>
      </c>
    </row>
    <row r="36" spans="2:13" ht="24.75">
      <c r="B36" s="16">
        <v>91236066280103</v>
      </c>
      <c r="C36" s="8" t="s">
        <v>40</v>
      </c>
      <c r="D36" s="8" t="s">
        <v>54</v>
      </c>
      <c r="E36" s="5">
        <v>1.5</v>
      </c>
      <c r="F36" s="10">
        <f t="shared" si="2"/>
        <v>4.5833333333333339</v>
      </c>
      <c r="G36" s="10">
        <f t="shared" si="3"/>
        <v>1.8333333333333333</v>
      </c>
      <c r="H36" s="12">
        <v>10.5</v>
      </c>
      <c r="I36" s="10">
        <f t="shared" si="4"/>
        <v>16.916666666666668</v>
      </c>
      <c r="J36" s="11">
        <f t="shared" si="5"/>
        <v>17</v>
      </c>
      <c r="K36" s="11"/>
      <c r="L36" s="11">
        <f t="shared" si="0"/>
        <v>0.91666666666666785</v>
      </c>
      <c r="M36" s="6">
        <f t="shared" si="1"/>
        <v>17</v>
      </c>
    </row>
    <row r="37" spans="2:13" ht="24.75">
      <c r="B37" s="16">
        <v>91236066280105</v>
      </c>
      <c r="C37" s="8" t="s">
        <v>41</v>
      </c>
      <c r="D37" s="8" t="s">
        <v>61</v>
      </c>
      <c r="E37" s="5">
        <v>1.5</v>
      </c>
      <c r="F37" s="10">
        <f t="shared" si="2"/>
        <v>3.4166666666666665</v>
      </c>
      <c r="G37" s="10">
        <f t="shared" si="3"/>
        <v>3.1666666666666665</v>
      </c>
      <c r="H37" s="12">
        <v>4.5</v>
      </c>
      <c r="I37" s="10">
        <f t="shared" si="4"/>
        <v>11.083333333333332</v>
      </c>
      <c r="J37" s="11">
        <f t="shared" si="5"/>
        <v>12</v>
      </c>
      <c r="K37" s="11"/>
      <c r="L37" s="11">
        <f t="shared" si="0"/>
        <v>8.3333333333332149E-2</v>
      </c>
      <c r="M37" s="6">
        <f t="shared" si="1"/>
        <v>11.25</v>
      </c>
    </row>
    <row r="38" spans="2:13" ht="24.75">
      <c r="B38" s="16">
        <v>91236066280106</v>
      </c>
      <c r="C38" s="8" t="s">
        <v>42</v>
      </c>
      <c r="D38" s="8" t="s">
        <v>55</v>
      </c>
      <c r="E38" s="5">
        <v>2</v>
      </c>
      <c r="F38" s="10">
        <f t="shared" si="2"/>
        <v>4.4791666666666661</v>
      </c>
      <c r="G38" s="10">
        <f t="shared" si="3"/>
        <v>1.4166666666666667</v>
      </c>
      <c r="H38" s="12">
        <v>8.5</v>
      </c>
      <c r="I38" s="10">
        <f t="shared" si="4"/>
        <v>14.395833333333332</v>
      </c>
      <c r="J38" s="11">
        <f t="shared" si="5"/>
        <v>14.5</v>
      </c>
      <c r="K38" s="11" t="s">
        <v>69</v>
      </c>
      <c r="L38" s="11">
        <f t="shared" si="0"/>
        <v>0.39583333333333215</v>
      </c>
      <c r="M38" s="6">
        <f t="shared" si="1"/>
        <v>14.5</v>
      </c>
    </row>
    <row r="39" spans="2:13" ht="24.75">
      <c r="B39" s="16">
        <v>91236066280109</v>
      </c>
      <c r="C39" s="8" t="s">
        <v>43</v>
      </c>
      <c r="D39" s="8" t="s">
        <v>55</v>
      </c>
      <c r="E39" s="5">
        <v>1</v>
      </c>
      <c r="F39" s="10">
        <f t="shared" si="2"/>
        <v>3.9166666666666665</v>
      </c>
      <c r="G39" s="10">
        <f t="shared" si="3"/>
        <v>1.6666666666666667</v>
      </c>
      <c r="H39" s="12">
        <v>10</v>
      </c>
      <c r="I39" s="10">
        <f t="shared" si="4"/>
        <v>15.583333333333332</v>
      </c>
      <c r="J39" s="11">
        <f t="shared" si="5"/>
        <v>15.75</v>
      </c>
      <c r="K39" s="11" t="s">
        <v>69</v>
      </c>
      <c r="L39" s="11">
        <f t="shared" si="0"/>
        <v>0.58333333333333215</v>
      </c>
      <c r="M39" s="6">
        <f t="shared" si="1"/>
        <v>15.75</v>
      </c>
    </row>
    <row r="40" spans="2:13" ht="24.75">
      <c r="B40" s="16">
        <v>91236066280110</v>
      </c>
      <c r="C40" s="8" t="s">
        <v>44</v>
      </c>
      <c r="D40" s="8" t="s">
        <v>65</v>
      </c>
      <c r="E40" s="5">
        <v>1.5</v>
      </c>
      <c r="F40" s="10">
        <f t="shared" si="2"/>
        <v>4.9583333333333339</v>
      </c>
      <c r="G40" s="10">
        <f t="shared" si="3"/>
        <v>2.3333333333333335</v>
      </c>
      <c r="H40" s="12">
        <v>11.5</v>
      </c>
      <c r="I40" s="10">
        <f t="shared" si="4"/>
        <v>18.791666666666668</v>
      </c>
      <c r="J40" s="11">
        <f t="shared" si="5"/>
        <v>19</v>
      </c>
      <c r="K40" s="11"/>
      <c r="L40" s="11">
        <f t="shared" si="0"/>
        <v>0.79166666666666785</v>
      </c>
      <c r="M40" s="6">
        <f t="shared" si="1"/>
        <v>19</v>
      </c>
    </row>
    <row r="41" spans="2:13" ht="24.75">
      <c r="B41" s="16">
        <v>91236066280112</v>
      </c>
      <c r="C41" s="8" t="s">
        <v>45</v>
      </c>
      <c r="D41" s="8" t="s">
        <v>64</v>
      </c>
      <c r="E41" s="5">
        <v>0.5</v>
      </c>
      <c r="F41" s="10">
        <f t="shared" si="2"/>
        <v>3.8333333333333335</v>
      </c>
      <c r="G41" s="10">
        <f t="shared" si="3"/>
        <v>3.8333333333333335</v>
      </c>
      <c r="H41" s="12">
        <v>9.5</v>
      </c>
      <c r="I41" s="10">
        <f t="shared" si="4"/>
        <v>17.166666666666668</v>
      </c>
      <c r="J41" s="11">
        <f t="shared" si="5"/>
        <v>17.25</v>
      </c>
      <c r="K41" s="11"/>
      <c r="L41" s="11">
        <f t="shared" si="0"/>
        <v>0.16666666666666785</v>
      </c>
      <c r="M41" s="6">
        <f t="shared" si="1"/>
        <v>17.25</v>
      </c>
    </row>
    <row r="42" spans="2:13" ht="24.75">
      <c r="B42" s="16">
        <v>91236066280113</v>
      </c>
      <c r="C42" s="8" t="s">
        <v>46</v>
      </c>
      <c r="D42" s="8" t="s">
        <v>64</v>
      </c>
      <c r="E42" s="5">
        <v>0.25</v>
      </c>
      <c r="F42" s="10">
        <f t="shared" si="2"/>
        <v>3.9583333333333335</v>
      </c>
      <c r="G42" s="10">
        <f t="shared" si="3"/>
        <v>3.8333333333333335</v>
      </c>
      <c r="H42" s="12">
        <v>11</v>
      </c>
      <c r="I42" s="10">
        <f t="shared" si="4"/>
        <v>18.791666666666668</v>
      </c>
      <c r="J42" s="11">
        <f t="shared" si="5"/>
        <v>19</v>
      </c>
      <c r="K42" s="11"/>
      <c r="L42" s="11">
        <f t="shared" si="0"/>
        <v>0.79166666666666785</v>
      </c>
      <c r="M42" s="6">
        <f t="shared" si="1"/>
        <v>19</v>
      </c>
    </row>
    <row r="43" spans="2:13" ht="24.75">
      <c r="B43" s="16">
        <v>91236066280114</v>
      </c>
      <c r="C43" s="8" t="s">
        <v>47</v>
      </c>
      <c r="D43" s="8" t="s">
        <v>66</v>
      </c>
      <c r="E43" s="5">
        <v>1</v>
      </c>
      <c r="F43" s="10">
        <f t="shared" si="2"/>
        <v>4.125</v>
      </c>
      <c r="G43" s="10">
        <f t="shared" si="3"/>
        <v>3.5</v>
      </c>
      <c r="H43" s="12">
        <v>9</v>
      </c>
      <c r="I43" s="10">
        <f t="shared" si="4"/>
        <v>16.625</v>
      </c>
      <c r="J43" s="11">
        <f t="shared" si="5"/>
        <v>16.75</v>
      </c>
      <c r="K43" s="11"/>
      <c r="L43" s="11">
        <f t="shared" si="0"/>
        <v>0.625</v>
      </c>
      <c r="M43" s="6">
        <f t="shared" si="1"/>
        <v>16.75</v>
      </c>
    </row>
    <row r="44" spans="2:13" ht="24.75">
      <c r="B44" s="16">
        <v>91236066280115</v>
      </c>
      <c r="C44" s="8" t="s">
        <v>48</v>
      </c>
      <c r="D44" s="8" t="s">
        <v>60</v>
      </c>
      <c r="E44" s="5">
        <v>1.25</v>
      </c>
      <c r="F44" s="10">
        <f t="shared" si="2"/>
        <v>3.7916666666666665</v>
      </c>
      <c r="G44" s="10">
        <f t="shared" si="3"/>
        <v>3.6666666666666665</v>
      </c>
      <c r="H44" s="12">
        <v>6.5</v>
      </c>
      <c r="I44" s="10">
        <f t="shared" si="4"/>
        <v>13.958333333333332</v>
      </c>
      <c r="J44" s="11">
        <f t="shared" si="5"/>
        <v>14</v>
      </c>
      <c r="K44" s="11"/>
      <c r="L44" s="11">
        <f t="shared" si="0"/>
        <v>0.95833333333333215</v>
      </c>
      <c r="M44" s="6">
        <f t="shared" si="1"/>
        <v>14</v>
      </c>
    </row>
    <row r="45" spans="2:13" ht="24.75">
      <c r="B45" s="16">
        <v>91236066280118</v>
      </c>
      <c r="C45" s="8" t="s">
        <v>49</v>
      </c>
      <c r="D45" s="8" t="s">
        <v>54</v>
      </c>
      <c r="E45" s="5">
        <v>2.25</v>
      </c>
      <c r="F45" s="10">
        <f t="shared" si="2"/>
        <v>3.958333333333333</v>
      </c>
      <c r="G45" s="10">
        <f t="shared" si="3"/>
        <v>1.8333333333333333</v>
      </c>
      <c r="H45" s="12">
        <v>5</v>
      </c>
      <c r="I45" s="10">
        <f t="shared" si="4"/>
        <v>10.791666666666666</v>
      </c>
      <c r="J45" s="11">
        <f t="shared" si="5"/>
        <v>12</v>
      </c>
      <c r="K45" s="11"/>
      <c r="L45" s="11">
        <f t="shared" si="0"/>
        <v>0.79166666666666607</v>
      </c>
      <c r="M45" s="6">
        <f t="shared" si="1"/>
        <v>11</v>
      </c>
    </row>
    <row r="46" spans="2:13" ht="24.75">
      <c r="B46" s="16">
        <v>91236066280119</v>
      </c>
      <c r="C46" s="8" t="s">
        <v>50</v>
      </c>
      <c r="D46" s="8" t="s">
        <v>60</v>
      </c>
      <c r="E46" s="5">
        <v>1.5</v>
      </c>
      <c r="F46" s="10">
        <f t="shared" si="2"/>
        <v>4.1666666666666661</v>
      </c>
      <c r="G46" s="10">
        <f t="shared" si="3"/>
        <v>3.6666666666666665</v>
      </c>
      <c r="H46" s="12">
        <v>7</v>
      </c>
      <c r="I46" s="10">
        <f t="shared" si="4"/>
        <v>14.833333333333332</v>
      </c>
      <c r="J46" s="11">
        <f t="shared" si="5"/>
        <v>15</v>
      </c>
      <c r="K46" s="11"/>
      <c r="L46" s="11">
        <f t="shared" si="0"/>
        <v>0.83333333333333215</v>
      </c>
      <c r="M46" s="6">
        <f t="shared" si="1"/>
        <v>15</v>
      </c>
    </row>
    <row r="47" spans="2:13" ht="24.75">
      <c r="B47" s="16">
        <v>91236066280125</v>
      </c>
      <c r="C47" s="8" t="s">
        <v>51</v>
      </c>
      <c r="D47" s="8" t="s">
        <v>67</v>
      </c>
      <c r="E47" s="5">
        <v>3.35</v>
      </c>
      <c r="F47" s="10">
        <f t="shared" si="2"/>
        <v>4.8499999999999996</v>
      </c>
      <c r="G47" s="10">
        <f t="shared" si="3"/>
        <v>2</v>
      </c>
      <c r="H47" s="12">
        <v>4</v>
      </c>
      <c r="I47" s="10">
        <f t="shared" si="4"/>
        <v>10.85</v>
      </c>
      <c r="J47" s="11">
        <f t="shared" si="5"/>
        <v>12</v>
      </c>
      <c r="K47" s="11"/>
      <c r="L47" s="11">
        <f t="shared" si="0"/>
        <v>0.84999999999999964</v>
      </c>
      <c r="M47" s="6">
        <f t="shared" si="1"/>
        <v>11</v>
      </c>
    </row>
    <row r="48" spans="2:13" ht="24.75">
      <c r="B48" s="16">
        <v>91236066280126</v>
      </c>
      <c r="C48" s="8" t="s">
        <v>52</v>
      </c>
      <c r="D48" s="8" t="s">
        <v>61</v>
      </c>
      <c r="E48" s="5">
        <v>0.75</v>
      </c>
      <c r="F48" s="10">
        <f t="shared" si="2"/>
        <v>3.7916666666666665</v>
      </c>
      <c r="G48" s="10">
        <f t="shared" si="3"/>
        <v>3.1666666666666665</v>
      </c>
      <c r="H48" s="12">
        <v>9</v>
      </c>
      <c r="I48" s="10">
        <f t="shared" si="4"/>
        <v>15.958333333333332</v>
      </c>
      <c r="J48" s="11">
        <f t="shared" si="5"/>
        <v>16</v>
      </c>
      <c r="K48" s="11"/>
      <c r="L48" s="11">
        <f t="shared" si="0"/>
        <v>0.95833333333333215</v>
      </c>
      <c r="M48" s="6">
        <f t="shared" si="1"/>
        <v>16</v>
      </c>
    </row>
  </sheetData>
  <sheetProtection password="D87F" sheet="1" objects="1" scenarios="1" autoFilter="0"/>
  <autoFilter ref="B4:M48">
    <filterColumn colId="2"/>
    <filterColumn colId="5"/>
  </autoFilter>
  <mergeCells count="1">
    <mergeCell ref="B1:J1"/>
  </mergeCells>
  <phoneticPr fontId="1" type="noConversion"/>
  <conditionalFormatting sqref="M5:M48">
    <cfRule type="cellIs" dxfId="3" priority="2" stopIfTrue="1" operator="lessThan">
      <formula>10</formula>
    </cfRule>
  </conditionalFormatting>
  <conditionalFormatting sqref="I5:I48">
    <cfRule type="cellIs" dxfId="4" priority="3" stopIfTrue="1" operator="lessThan">
      <formula>10</formula>
    </cfRule>
  </conditionalFormatting>
  <conditionalFormatting sqref="J5:L48">
    <cfRule type="cellIs" dxfId="2" priority="4" stopIfTrue="1" operator="lessThan">
      <formula>10</formula>
    </cfRule>
    <cfRule type="cellIs" dxfId="1" priority="5" stopIfTrue="1" operator="lessThan">
      <formula>12</formula>
    </cfRule>
  </conditionalFormatting>
  <conditionalFormatting sqref="G5:G48">
    <cfRule type="expression" dxfId="0" priority="1">
      <formula>(D5="غايب")</formula>
    </cfRule>
  </conditionalFormatting>
  <printOptions horizontalCentered="1"/>
  <pageMargins left="0.25" right="0.25" top="0.55000000000000004" bottom="0.76" header="0.5" footer="0.78"/>
  <pageSetup scale="80" fitToHeight="4" orientation="portrait" horizontalDpi="4294967292" verticalDpi="1200" r:id="rId1"/>
  <headerFooter alignWithMargins="0">
    <oddHeader>&amp;LPage &amp;P of &amp;N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Sheet1!Print_Area</vt:lpstr>
      <vt:lpstr>Sheet1!Print_Titles</vt:lpstr>
    </vt:vector>
  </TitlesOfParts>
  <Company>AvaPardaz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omid</dc:creator>
  <cp:lastModifiedBy>Omid Mohseni</cp:lastModifiedBy>
  <cp:lastPrinted>2010-07-28T07:04:35Z</cp:lastPrinted>
  <dcterms:created xsi:type="dcterms:W3CDTF">2007-10-06T02:55:19Z</dcterms:created>
  <dcterms:modified xsi:type="dcterms:W3CDTF">2014-07-07T21:22:30Z</dcterms:modified>
</cp:coreProperties>
</file>