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480" yWindow="45" windowWidth="11355" windowHeight="59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Sheet1!$B$4:$R$17</definedName>
    <definedName name="_xlnm.Print_Area" localSheetId="0">Sheet1!$B:$O</definedName>
    <definedName name="_xlnm.Print_Titles" localSheetId="0">Sheet1!$1:$4</definedName>
  </definedNames>
  <calcPr calcId="125725" fullCalcOnLoad="1"/>
</workbook>
</file>

<file path=xl/calcChain.xml><?xml version="1.0" encoding="utf-8"?>
<calcChain xmlns="http://schemas.openxmlformats.org/spreadsheetml/2006/main">
  <c r="Q12" i="1"/>
  <c r="R12" s="1"/>
  <c r="Q10"/>
  <c r="R10" s="1"/>
  <c r="L9"/>
  <c r="E9" s="1"/>
  <c r="N9" s="1"/>
  <c r="Q9" s="1"/>
  <c r="R9" s="1"/>
  <c r="O9" s="1"/>
  <c r="L11"/>
  <c r="E11" s="1"/>
  <c r="N11" s="1"/>
  <c r="Q11" s="1"/>
  <c r="R11" s="1"/>
  <c r="O11" s="1"/>
  <c r="L13"/>
  <c r="E13" s="1"/>
  <c r="N13" s="1"/>
  <c r="Q13" s="1"/>
  <c r="R13" s="1"/>
  <c r="O13" s="1"/>
  <c r="L14"/>
  <c r="E14" s="1"/>
  <c r="N14" s="1"/>
  <c r="Q14" s="1"/>
  <c r="R14" s="1"/>
  <c r="O14" s="1"/>
  <c r="L15"/>
  <c r="E15" s="1"/>
  <c r="N15" s="1"/>
  <c r="Q15" s="1"/>
  <c r="R15" s="1"/>
  <c r="O15" s="1"/>
  <c r="L16"/>
  <c r="E16" s="1"/>
  <c r="N16" s="1"/>
  <c r="Q16" s="1"/>
  <c r="R16" s="1"/>
  <c r="O16" s="1"/>
  <c r="L17"/>
  <c r="E17" s="1"/>
  <c r="N17" s="1"/>
  <c r="Q17" s="1"/>
  <c r="R17" s="1"/>
  <c r="O17" s="1"/>
  <c r="L8"/>
  <c r="E8" s="1"/>
  <c r="L5"/>
  <c r="E5" s="1"/>
  <c r="Q7"/>
  <c r="R7" s="1"/>
  <c r="Q6"/>
  <c r="R6" s="1"/>
  <c r="N8" l="1"/>
  <c r="Q8" s="1"/>
  <c r="R8" s="1"/>
  <c r="O8" s="1"/>
  <c r="N5"/>
  <c r="Q5" s="1"/>
  <c r="R5" s="1"/>
  <c r="O5" s="1"/>
</calcChain>
</file>

<file path=xl/sharedStrings.xml><?xml version="1.0" encoding="utf-8"?>
<sst xmlns="http://schemas.openxmlformats.org/spreadsheetml/2006/main" count="82" uniqueCount="33">
  <si>
    <t>شماره دانشجويي</t>
  </si>
  <si>
    <t>نمره نهايي 
(از 20)</t>
  </si>
  <si>
    <t>جمع
كل</t>
  </si>
  <si>
    <t>امتحان پاياني
(از 12)</t>
  </si>
  <si>
    <t>كاركلاس</t>
  </si>
  <si>
    <t>نام دانشجو</t>
  </si>
  <si>
    <t>سطح
علمي</t>
  </si>
  <si>
    <t>شيوه
ارائه</t>
  </si>
  <si>
    <t>ابزار
ارائه</t>
  </si>
  <si>
    <t>نحوه
پاسخگويي</t>
  </si>
  <si>
    <r>
      <t xml:space="preserve">پارامترهاي تحقيق و ارائه سمينار </t>
    </r>
    <r>
      <rPr>
        <sz val="10"/>
        <rFont val="Tahoma"/>
        <family val="2"/>
      </rPr>
      <t>(از 5)</t>
    </r>
  </si>
  <si>
    <t>سمينار
(از 5)</t>
  </si>
  <si>
    <t>تاخير
سمينار</t>
  </si>
  <si>
    <t>-</t>
  </si>
  <si>
    <t>توضيحات</t>
  </si>
  <si>
    <t>حذف (غيبت بيش از حد مجاز)</t>
  </si>
  <si>
    <t xml:space="preserve">ريزنمرات درس پرداخت الكترونيكي (كارشناسي پودماني تجارت الكترونيك)
92-93-1 (دانشگاه صنايع ايران)
استاد: مهندس محسني
</t>
  </si>
  <si>
    <t>مستندات</t>
  </si>
  <si>
    <t>تمرين 
و كاركلاس
(از 1+ 3)</t>
  </si>
  <si>
    <t>ابوطالبی فرد یوسف</t>
  </si>
  <si>
    <t>ازادی حامد</t>
  </si>
  <si>
    <t>جعفری هادی</t>
  </si>
  <si>
    <t>حسین زاده امیرمحسن</t>
  </si>
  <si>
    <t>حسینی کمال ابادی سیدسعید</t>
  </si>
  <si>
    <t>خدابخشی امین</t>
  </si>
  <si>
    <t>سامعی مهربانی مصطفی</t>
  </si>
  <si>
    <t>فرحمندخانقاه امیرحسین</t>
  </si>
  <si>
    <t>قاسمی مهدی</t>
  </si>
  <si>
    <t>قاسمی محمدباقر</t>
  </si>
  <si>
    <t>محمدعلی زاده فرامرز</t>
  </si>
  <si>
    <t>محمودی محمدرسول</t>
  </si>
  <si>
    <t>میرپنهان سیدمهدی</t>
  </si>
  <si>
    <t>شركت نكردن در آزمون نهايي</t>
  </si>
</sst>
</file>

<file path=xl/styles.xml><?xml version="1.0" encoding="utf-8"?>
<styleSheet xmlns="http://schemas.openxmlformats.org/spreadsheetml/2006/main">
  <fonts count="9">
    <font>
      <sz val="10"/>
      <name val="Arial"/>
    </font>
    <font>
      <sz val="8"/>
      <name val="Arial"/>
    </font>
    <font>
      <b/>
      <sz val="12"/>
      <name val="Tahoma"/>
      <family val="2"/>
    </font>
    <font>
      <b/>
      <sz val="14"/>
      <name val="Arial"/>
      <family val="2"/>
    </font>
    <font>
      <b/>
      <sz val="16"/>
      <name val="Arial"/>
      <family val="2"/>
    </font>
    <font>
      <sz val="10"/>
      <name val="Tahoma"/>
      <family val="2"/>
    </font>
    <font>
      <sz val="14"/>
      <name val="Tahoma"/>
      <family val="2"/>
    </font>
    <font>
      <b/>
      <sz val="10"/>
      <name val="Tahoma"/>
      <family val="2"/>
    </font>
    <font>
      <sz val="16"/>
      <color indexed="8"/>
      <name val="B Mitra"/>
      <charset val="17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readingOrder="2"/>
    </xf>
    <xf numFmtId="49" fontId="0" fillId="0" borderId="0" xfId="0" applyNumberFormat="1"/>
    <xf numFmtId="0" fontId="2" fillId="0" borderId="1" xfId="0" applyNumberFormat="1" applyFont="1" applyBorder="1" applyAlignment="1">
      <alignment horizontal="center" vertical="center" readingOrder="2"/>
    </xf>
    <xf numFmtId="2" fontId="0" fillId="0" borderId="0" xfId="0" applyNumberFormat="1"/>
    <xf numFmtId="2" fontId="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shrinkToFit="1" readingOrder="2"/>
    </xf>
    <xf numFmtId="0" fontId="2" fillId="2" borderId="1" xfId="0" applyFont="1" applyFill="1" applyBorder="1" applyAlignment="1" applyProtection="1">
      <alignment horizontal="center" vertical="center" wrapText="1" readingOrder="2"/>
      <protection hidden="1"/>
    </xf>
    <xf numFmtId="2" fontId="2" fillId="0" borderId="1" xfId="0" applyNumberFormat="1" applyFont="1" applyBorder="1" applyAlignment="1" applyProtection="1">
      <alignment horizontal="center" vertical="center" readingOrder="2"/>
      <protection hidden="1"/>
    </xf>
    <xf numFmtId="0" fontId="2" fillId="0" borderId="1" xfId="0" applyFont="1" applyBorder="1" applyAlignment="1" applyProtection="1">
      <alignment horizontal="center" vertical="center" readingOrder="2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2" fillId="0" borderId="1" xfId="0" applyNumberFormat="1" applyFont="1" applyBorder="1" applyAlignment="1" applyProtection="1">
      <alignment horizontal="center" vertical="center" readingOrder="2"/>
      <protection hidden="1"/>
    </xf>
    <xf numFmtId="0" fontId="7" fillId="3" borderId="1" xfId="0" applyFont="1" applyFill="1" applyBorder="1" applyAlignment="1" applyProtection="1">
      <alignment horizontal="center" vertical="center" wrapText="1" readingOrder="2"/>
      <protection hidden="1"/>
    </xf>
    <xf numFmtId="2" fontId="0" fillId="0" borderId="0" xfId="0" applyNumberFormat="1" applyAlignment="1">
      <alignment horizontal="center" vertical="center"/>
    </xf>
    <xf numFmtId="0" fontId="2" fillId="2" borderId="0" xfId="0" applyFont="1" applyFill="1" applyBorder="1" applyAlignment="1" applyProtection="1">
      <alignment horizontal="center" vertical="center" wrapText="1" readingOrder="2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2" fillId="0" borderId="0" xfId="0" applyFont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1" fontId="8" fillId="0" borderId="5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4">
    <dxf>
      <font>
        <condense val="0"/>
        <extend val="0"/>
        <color indexed="53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B1:S18"/>
  <sheetViews>
    <sheetView rightToLeft="1" tabSelected="1" topLeftCell="B1" zoomScale="80" zoomScaleNormal="80" workbookViewId="0">
      <pane xSplit="3" ySplit="4" topLeftCell="E5" activePane="bottomRight" state="frozenSplit"/>
      <selection activeCell="B1" sqref="B1"/>
      <selection pane="topRight" activeCell="F1" sqref="F1"/>
      <selection pane="bottomLeft" activeCell="B5" sqref="B5"/>
      <selection pane="bottomRight" activeCell="P10" sqref="P10"/>
    </sheetView>
  </sheetViews>
  <sheetFormatPr defaultRowHeight="12.75"/>
  <cols>
    <col min="1" max="1" width="21.7109375" customWidth="1"/>
    <col min="2" max="2" width="21.7109375" style="1" customWidth="1"/>
    <col min="3" max="3" width="22.5703125" style="1" hidden="1" customWidth="1"/>
    <col min="4" max="4" width="12.85546875" style="1" hidden="1" customWidth="1"/>
    <col min="5" max="5" width="14.42578125" style="2" customWidth="1"/>
    <col min="6" max="11" width="11.28515625" style="2" customWidth="1"/>
    <col min="12" max="12" width="10.85546875" style="2" customWidth="1"/>
    <col min="13" max="13" width="11" style="2" customWidth="1"/>
    <col min="14" max="14" width="10.28515625" style="2" customWidth="1"/>
    <col min="15" max="15" width="14" style="2" bestFit="1" customWidth="1"/>
    <col min="16" max="16" width="32.85546875" style="2" customWidth="1"/>
    <col min="17" max="17" width="6" hidden="1" customWidth="1"/>
    <col min="18" max="18" width="9.28515625" hidden="1" customWidth="1"/>
    <col min="19" max="19" width="15.42578125" customWidth="1"/>
  </cols>
  <sheetData>
    <row r="1" spans="2:19" ht="54.75" customHeight="1">
      <c r="B1" s="19" t="s">
        <v>16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8"/>
    </row>
    <row r="2" spans="2:19" ht="19.5" customHeight="1"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pans="2:19" ht="31.5" customHeight="1">
      <c r="G3" s="20" t="s">
        <v>10</v>
      </c>
      <c r="H3" s="21"/>
      <c r="I3" s="21"/>
      <c r="J3" s="21"/>
      <c r="K3" s="22"/>
    </row>
    <row r="4" spans="2:19" ht="50.25" customHeight="1">
      <c r="B4" s="3" t="s">
        <v>5</v>
      </c>
      <c r="C4" s="3" t="s">
        <v>0</v>
      </c>
      <c r="D4" s="3" t="s">
        <v>4</v>
      </c>
      <c r="E4" s="10" t="s">
        <v>18</v>
      </c>
      <c r="F4" s="10" t="s">
        <v>3</v>
      </c>
      <c r="G4" s="15" t="s">
        <v>6</v>
      </c>
      <c r="H4" s="15" t="s">
        <v>7</v>
      </c>
      <c r="I4" s="15" t="s">
        <v>8</v>
      </c>
      <c r="J4" s="15" t="s">
        <v>9</v>
      </c>
      <c r="K4" s="15" t="s">
        <v>17</v>
      </c>
      <c r="L4" s="10" t="s">
        <v>11</v>
      </c>
      <c r="M4" s="10" t="s">
        <v>12</v>
      </c>
      <c r="N4" s="10" t="s">
        <v>2</v>
      </c>
      <c r="O4" s="10" t="s">
        <v>1</v>
      </c>
      <c r="P4" s="17" t="s">
        <v>14</v>
      </c>
    </row>
    <row r="5" spans="2:19" ht="27" customHeight="1">
      <c r="B5" s="23">
        <v>91136066230136</v>
      </c>
      <c r="C5" s="9" t="s">
        <v>19</v>
      </c>
      <c r="D5" s="5">
        <v>1</v>
      </c>
      <c r="E5" s="11">
        <f t="shared" ref="E5" si="0">((F5+L5)*3/18) + D5</f>
        <v>2.833333333333333</v>
      </c>
      <c r="F5" s="14">
        <v>8.5</v>
      </c>
      <c r="G5" s="14">
        <v>3</v>
      </c>
      <c r="H5" s="14">
        <v>2.5</v>
      </c>
      <c r="I5" s="14">
        <v>3</v>
      </c>
      <c r="J5" s="14">
        <v>2.5</v>
      </c>
      <c r="K5" s="14">
        <v>1.5</v>
      </c>
      <c r="L5" s="11">
        <f>AVERAGE(G5:K5)</f>
        <v>2.5</v>
      </c>
      <c r="M5" s="11"/>
      <c r="N5" s="11">
        <f>E5+F5+L5+M5</f>
        <v>13.833333333333332</v>
      </c>
      <c r="O5" s="13">
        <f>IF(R5&lt;11,R5,IF(R5&lt;12,12,IF(R5&gt;20,20,R5)))</f>
        <v>14</v>
      </c>
      <c r="P5" s="18"/>
      <c r="Q5" s="6">
        <f t="shared" ref="Q5:Q17" si="1">N5-INT(N5)</f>
        <v>0.83333333333333215</v>
      </c>
      <c r="R5" s="7">
        <f t="shared" ref="R5:R17" si="2">INT(N5)+IF(Q5=0,0,IF(Q5&lt;=0.25,0.25,IF(Q5&lt;=0.5,0.5,IF(Q5&lt;=0.75,0.75,1))))</f>
        <v>14</v>
      </c>
    </row>
    <row r="6" spans="2:19" ht="27" customHeight="1">
      <c r="B6" s="23">
        <v>91136066230139</v>
      </c>
      <c r="C6" s="9" t="s">
        <v>20</v>
      </c>
      <c r="D6" s="5" t="s">
        <v>13</v>
      </c>
      <c r="E6" s="11" t="s">
        <v>13</v>
      </c>
      <c r="F6" s="14" t="s">
        <v>13</v>
      </c>
      <c r="G6" s="14" t="s">
        <v>13</v>
      </c>
      <c r="H6" s="14" t="s">
        <v>13</v>
      </c>
      <c r="I6" s="14" t="s">
        <v>13</v>
      </c>
      <c r="J6" s="14" t="s">
        <v>13</v>
      </c>
      <c r="K6" s="14" t="s">
        <v>13</v>
      </c>
      <c r="L6" s="14" t="s">
        <v>13</v>
      </c>
      <c r="M6" s="14" t="s">
        <v>13</v>
      </c>
      <c r="N6" s="14" t="s">
        <v>13</v>
      </c>
      <c r="O6" s="14" t="s">
        <v>13</v>
      </c>
      <c r="P6" s="18" t="s">
        <v>15</v>
      </c>
      <c r="Q6" s="6" t="e">
        <f t="shared" si="1"/>
        <v>#VALUE!</v>
      </c>
      <c r="R6" s="7" t="e">
        <f t="shared" si="2"/>
        <v>#VALUE!</v>
      </c>
    </row>
    <row r="7" spans="2:19" ht="27" customHeight="1">
      <c r="B7" s="23">
        <v>91136066230165</v>
      </c>
      <c r="C7" s="9" t="s">
        <v>21</v>
      </c>
      <c r="D7" s="5" t="s">
        <v>13</v>
      </c>
      <c r="E7" s="11" t="s">
        <v>13</v>
      </c>
      <c r="F7" s="14" t="s">
        <v>13</v>
      </c>
      <c r="G7" s="14" t="s">
        <v>13</v>
      </c>
      <c r="H7" s="14" t="s">
        <v>13</v>
      </c>
      <c r="I7" s="14" t="s">
        <v>13</v>
      </c>
      <c r="J7" s="14" t="s">
        <v>13</v>
      </c>
      <c r="K7" s="14" t="s">
        <v>13</v>
      </c>
      <c r="L7" s="14" t="s">
        <v>13</v>
      </c>
      <c r="M7" s="14" t="s">
        <v>13</v>
      </c>
      <c r="N7" s="14" t="s">
        <v>13</v>
      </c>
      <c r="O7" s="14" t="s">
        <v>13</v>
      </c>
      <c r="P7" s="18" t="s">
        <v>15</v>
      </c>
      <c r="Q7" s="6" t="e">
        <f t="shared" si="1"/>
        <v>#VALUE!</v>
      </c>
      <c r="R7" s="7" t="e">
        <f t="shared" si="2"/>
        <v>#VALUE!</v>
      </c>
    </row>
    <row r="8" spans="2:19" ht="27" customHeight="1">
      <c r="B8" s="23">
        <v>91136066230173</v>
      </c>
      <c r="C8" s="9" t="s">
        <v>22</v>
      </c>
      <c r="D8" s="5">
        <v>1.5</v>
      </c>
      <c r="E8" s="11">
        <f>((F8+L8)*3/18) + D8</f>
        <v>3.9333333333333331</v>
      </c>
      <c r="F8" s="14">
        <v>10.5</v>
      </c>
      <c r="G8" s="14">
        <v>5</v>
      </c>
      <c r="H8" s="14">
        <v>4.5</v>
      </c>
      <c r="I8" s="14">
        <v>4.5</v>
      </c>
      <c r="J8" s="14">
        <v>4</v>
      </c>
      <c r="K8" s="14">
        <v>2.5</v>
      </c>
      <c r="L8" s="11">
        <f>AVERAGE(G8:K8)</f>
        <v>4.0999999999999996</v>
      </c>
      <c r="M8" s="11"/>
      <c r="N8" s="11">
        <f>E8+F8+L8+M8</f>
        <v>18.533333333333331</v>
      </c>
      <c r="O8" s="13">
        <f>IF(R8&lt;11,R8,IF(R8&lt;12,12,IF(R8&gt;20,20,R8)))</f>
        <v>18.75</v>
      </c>
      <c r="P8" s="18"/>
      <c r="Q8" s="6">
        <f t="shared" si="1"/>
        <v>0.53333333333333144</v>
      </c>
      <c r="R8" s="7">
        <f t="shared" si="2"/>
        <v>18.75</v>
      </c>
      <c r="S8" s="4"/>
    </row>
    <row r="9" spans="2:19" ht="27" customHeight="1">
      <c r="B9" s="23">
        <v>91136066230174</v>
      </c>
      <c r="C9" s="9" t="s">
        <v>23</v>
      </c>
      <c r="D9" s="5">
        <v>0.5</v>
      </c>
      <c r="E9" s="11">
        <f t="shared" ref="E9:E17" si="3">((F9+L9)*3/18) + D9</f>
        <v>2.4333333333333331</v>
      </c>
      <c r="F9" s="12">
        <v>9</v>
      </c>
      <c r="G9" s="12">
        <v>3</v>
      </c>
      <c r="H9" s="12">
        <v>2</v>
      </c>
      <c r="I9" s="12">
        <v>2.5</v>
      </c>
      <c r="J9" s="12">
        <v>2.5</v>
      </c>
      <c r="K9" s="12">
        <v>3</v>
      </c>
      <c r="L9" s="11">
        <f t="shared" ref="L9:L17" si="4">AVERAGE(G9:K9)</f>
        <v>2.6</v>
      </c>
      <c r="M9" s="11"/>
      <c r="N9" s="11">
        <f t="shared" ref="N9:N17" si="5">E9+F9+L9+M9</f>
        <v>14.033333333333333</v>
      </c>
      <c r="O9" s="13">
        <f t="shared" ref="O9:O17" si="6">IF(R9&lt;11,R9,IF(R9&lt;12,12,IF(R9&gt;20,20,R9)))</f>
        <v>14.25</v>
      </c>
      <c r="P9" s="18"/>
      <c r="Q9" s="6">
        <f t="shared" si="1"/>
        <v>3.3333333333333215E-2</v>
      </c>
      <c r="R9" s="7">
        <f t="shared" si="2"/>
        <v>14.25</v>
      </c>
    </row>
    <row r="10" spans="2:19" ht="27" customHeight="1">
      <c r="B10" s="23">
        <v>91136066230176</v>
      </c>
      <c r="C10" s="9" t="s">
        <v>24</v>
      </c>
      <c r="D10" s="5" t="s">
        <v>13</v>
      </c>
      <c r="E10" s="14" t="s">
        <v>13</v>
      </c>
      <c r="F10" s="14" t="s">
        <v>13</v>
      </c>
      <c r="G10" s="14" t="s">
        <v>13</v>
      </c>
      <c r="H10" s="14" t="s">
        <v>13</v>
      </c>
      <c r="I10" s="14" t="s">
        <v>13</v>
      </c>
      <c r="J10" s="14" t="s">
        <v>13</v>
      </c>
      <c r="K10" s="14" t="s">
        <v>13</v>
      </c>
      <c r="L10" s="14" t="s">
        <v>13</v>
      </c>
      <c r="M10" s="14" t="s">
        <v>13</v>
      </c>
      <c r="N10" s="14" t="s">
        <v>13</v>
      </c>
      <c r="O10" s="14" t="s">
        <v>13</v>
      </c>
      <c r="P10" s="18" t="s">
        <v>32</v>
      </c>
      <c r="Q10" s="6" t="e">
        <f t="shared" si="1"/>
        <v>#VALUE!</v>
      </c>
      <c r="R10" s="7" t="e">
        <f t="shared" si="2"/>
        <v>#VALUE!</v>
      </c>
    </row>
    <row r="11" spans="2:19" ht="27" customHeight="1">
      <c r="B11" s="23">
        <v>91136066230188</v>
      </c>
      <c r="C11" s="9" t="s">
        <v>25</v>
      </c>
      <c r="D11" s="5">
        <v>1</v>
      </c>
      <c r="E11" s="11">
        <f t="shared" si="3"/>
        <v>3.5999999999999996</v>
      </c>
      <c r="F11" s="14">
        <v>12</v>
      </c>
      <c r="G11" s="14">
        <v>3.5</v>
      </c>
      <c r="H11" s="14">
        <v>4</v>
      </c>
      <c r="I11" s="14">
        <v>3.5</v>
      </c>
      <c r="J11" s="14">
        <v>3.5</v>
      </c>
      <c r="K11" s="14">
        <v>3.5</v>
      </c>
      <c r="L11" s="11">
        <f t="shared" si="4"/>
        <v>3.6</v>
      </c>
      <c r="M11" s="11"/>
      <c r="N11" s="11">
        <f t="shared" si="5"/>
        <v>19.2</v>
      </c>
      <c r="O11" s="13">
        <f t="shared" si="6"/>
        <v>19.25</v>
      </c>
      <c r="P11" s="18"/>
      <c r="Q11" s="6">
        <f t="shared" si="1"/>
        <v>0.19999999999999929</v>
      </c>
      <c r="R11" s="7">
        <f t="shared" si="2"/>
        <v>19.25</v>
      </c>
    </row>
    <row r="12" spans="2:19" ht="27" customHeight="1">
      <c r="B12" s="23">
        <v>91136066230214</v>
      </c>
      <c r="C12" s="9" t="s">
        <v>26</v>
      </c>
      <c r="D12" s="5" t="s">
        <v>13</v>
      </c>
      <c r="E12" s="14" t="s">
        <v>13</v>
      </c>
      <c r="F12" s="14" t="s">
        <v>13</v>
      </c>
      <c r="G12" s="14" t="s">
        <v>13</v>
      </c>
      <c r="H12" s="14" t="s">
        <v>13</v>
      </c>
      <c r="I12" s="14" t="s">
        <v>13</v>
      </c>
      <c r="J12" s="14" t="s">
        <v>13</v>
      </c>
      <c r="K12" s="14" t="s">
        <v>13</v>
      </c>
      <c r="L12" s="14" t="s">
        <v>13</v>
      </c>
      <c r="M12" s="14" t="s">
        <v>13</v>
      </c>
      <c r="N12" s="14" t="s">
        <v>13</v>
      </c>
      <c r="O12" s="14" t="s">
        <v>13</v>
      </c>
      <c r="P12" s="18" t="s">
        <v>15</v>
      </c>
      <c r="Q12" s="6" t="e">
        <f t="shared" si="1"/>
        <v>#VALUE!</v>
      </c>
      <c r="R12" s="7" t="e">
        <f t="shared" si="2"/>
        <v>#VALUE!</v>
      </c>
    </row>
    <row r="13" spans="2:19" ht="27" customHeight="1">
      <c r="B13" s="23">
        <v>91136066230221</v>
      </c>
      <c r="C13" s="9" t="s">
        <v>27</v>
      </c>
      <c r="D13" s="5">
        <v>1</v>
      </c>
      <c r="E13" s="11">
        <f t="shared" si="3"/>
        <v>2.0499999999999998</v>
      </c>
      <c r="F13" s="14">
        <v>4</v>
      </c>
      <c r="G13" s="14">
        <v>2.5</v>
      </c>
      <c r="H13" s="14">
        <v>2</v>
      </c>
      <c r="I13" s="14">
        <v>2.5</v>
      </c>
      <c r="J13" s="14">
        <v>2</v>
      </c>
      <c r="K13" s="14">
        <v>2.5</v>
      </c>
      <c r="L13" s="11">
        <f t="shared" si="4"/>
        <v>2.2999999999999998</v>
      </c>
      <c r="M13" s="11"/>
      <c r="N13" s="11">
        <f t="shared" si="5"/>
        <v>8.35</v>
      </c>
      <c r="O13" s="13">
        <f t="shared" si="6"/>
        <v>8.5</v>
      </c>
      <c r="P13" s="18"/>
      <c r="Q13" s="6">
        <f t="shared" si="1"/>
        <v>0.34999999999999964</v>
      </c>
      <c r="R13" s="7">
        <f t="shared" si="2"/>
        <v>8.5</v>
      </c>
    </row>
    <row r="14" spans="2:19" ht="27" customHeight="1">
      <c r="B14" s="23">
        <v>91136066230220</v>
      </c>
      <c r="C14" s="9" t="s">
        <v>28</v>
      </c>
      <c r="D14" s="5">
        <v>1.5</v>
      </c>
      <c r="E14" s="11">
        <f t="shared" si="3"/>
        <v>3.8499999999999996</v>
      </c>
      <c r="F14" s="11">
        <v>10.5</v>
      </c>
      <c r="G14" s="11">
        <v>4</v>
      </c>
      <c r="H14" s="11">
        <v>3</v>
      </c>
      <c r="I14" s="11">
        <v>4</v>
      </c>
      <c r="J14" s="11">
        <v>3</v>
      </c>
      <c r="K14" s="11">
        <v>4</v>
      </c>
      <c r="L14" s="11">
        <f t="shared" si="4"/>
        <v>3.6</v>
      </c>
      <c r="M14" s="11"/>
      <c r="N14" s="11">
        <f t="shared" si="5"/>
        <v>17.95</v>
      </c>
      <c r="O14" s="13">
        <f t="shared" si="6"/>
        <v>18</v>
      </c>
      <c r="P14" s="18"/>
      <c r="Q14" s="6">
        <f t="shared" si="1"/>
        <v>0.94999999999999929</v>
      </c>
      <c r="R14" s="7">
        <f t="shared" si="2"/>
        <v>18</v>
      </c>
    </row>
    <row r="15" spans="2:19" ht="27" customHeight="1">
      <c r="B15" s="23">
        <v>91136066230233</v>
      </c>
      <c r="C15" s="9" t="s">
        <v>29</v>
      </c>
      <c r="D15" s="5">
        <v>1.5</v>
      </c>
      <c r="E15" s="11">
        <f t="shared" si="3"/>
        <v>3.8000000000000003</v>
      </c>
      <c r="F15" s="14">
        <v>11</v>
      </c>
      <c r="G15" s="14">
        <v>3</v>
      </c>
      <c r="H15" s="14">
        <v>2</v>
      </c>
      <c r="I15" s="14">
        <v>3</v>
      </c>
      <c r="J15" s="14">
        <v>3</v>
      </c>
      <c r="K15" s="14">
        <v>3</v>
      </c>
      <c r="L15" s="11">
        <f t="shared" si="4"/>
        <v>2.8</v>
      </c>
      <c r="M15" s="11"/>
      <c r="N15" s="11">
        <f t="shared" si="5"/>
        <v>17.600000000000001</v>
      </c>
      <c r="O15" s="13">
        <f t="shared" si="6"/>
        <v>17.75</v>
      </c>
      <c r="P15" s="18"/>
      <c r="Q15" s="6">
        <f t="shared" si="1"/>
        <v>0.60000000000000142</v>
      </c>
      <c r="R15" s="7">
        <f t="shared" si="2"/>
        <v>17.75</v>
      </c>
    </row>
    <row r="16" spans="2:19" ht="27" customHeight="1">
      <c r="B16" s="23">
        <v>91136066230234</v>
      </c>
      <c r="C16" s="9" t="s">
        <v>30</v>
      </c>
      <c r="D16" s="5">
        <v>1</v>
      </c>
      <c r="E16" s="11">
        <f t="shared" si="3"/>
        <v>2.9333333333333331</v>
      </c>
      <c r="F16" s="14">
        <v>9</v>
      </c>
      <c r="G16" s="14">
        <v>2.5</v>
      </c>
      <c r="H16" s="14">
        <v>3</v>
      </c>
      <c r="I16" s="14">
        <v>3</v>
      </c>
      <c r="J16" s="14">
        <v>2.5</v>
      </c>
      <c r="K16" s="14">
        <v>2</v>
      </c>
      <c r="L16" s="11">
        <f t="shared" si="4"/>
        <v>2.6</v>
      </c>
      <c r="M16" s="11"/>
      <c r="N16" s="11">
        <f t="shared" si="5"/>
        <v>14.533333333333333</v>
      </c>
      <c r="O16" s="13">
        <f t="shared" si="6"/>
        <v>14.75</v>
      </c>
      <c r="P16" s="18"/>
      <c r="Q16" s="6">
        <f t="shared" si="1"/>
        <v>0.53333333333333321</v>
      </c>
      <c r="R16" s="7">
        <f t="shared" si="2"/>
        <v>14.75</v>
      </c>
    </row>
    <row r="17" spans="2:18" ht="27" customHeight="1">
      <c r="B17" s="23">
        <v>91136066230245</v>
      </c>
      <c r="C17" s="9" t="s">
        <v>31</v>
      </c>
      <c r="D17" s="5">
        <v>1.5</v>
      </c>
      <c r="E17" s="11">
        <f t="shared" si="3"/>
        <v>3.8833333333333337</v>
      </c>
      <c r="F17" s="12">
        <v>10</v>
      </c>
      <c r="G17" s="12">
        <v>4</v>
      </c>
      <c r="H17" s="12">
        <v>4</v>
      </c>
      <c r="I17" s="12">
        <v>5</v>
      </c>
      <c r="J17" s="12">
        <v>4.5</v>
      </c>
      <c r="K17" s="12">
        <v>4</v>
      </c>
      <c r="L17" s="11">
        <f t="shared" si="4"/>
        <v>4.3</v>
      </c>
      <c r="M17" s="11"/>
      <c r="N17" s="11">
        <f t="shared" si="5"/>
        <v>18.183333333333334</v>
      </c>
      <c r="O17" s="13">
        <f t="shared" si="6"/>
        <v>18.25</v>
      </c>
      <c r="P17" s="18"/>
      <c r="Q17" s="6">
        <f t="shared" si="1"/>
        <v>0.18333333333333357</v>
      </c>
      <c r="R17" s="7">
        <f t="shared" si="2"/>
        <v>18.25</v>
      </c>
    </row>
    <row r="18" spans="2:18">
      <c r="M18" s="16"/>
    </row>
  </sheetData>
  <sheetProtection password="D87F" sheet="1" autoFilter="0"/>
  <autoFilter ref="B4:R17">
    <filterColumn colId="9"/>
  </autoFilter>
  <mergeCells count="2">
    <mergeCell ref="B1:O1"/>
    <mergeCell ref="G3:K3"/>
  </mergeCells>
  <phoneticPr fontId="1" type="noConversion"/>
  <conditionalFormatting sqref="R5:R17">
    <cfRule type="cellIs" dxfId="3" priority="1" stopIfTrue="1" operator="lessThan">
      <formula>10</formula>
    </cfRule>
  </conditionalFormatting>
  <conditionalFormatting sqref="N5 N8:N9 N11 N13:N17">
    <cfRule type="cellIs" dxfId="2" priority="2" stopIfTrue="1" operator="lessThan">
      <formula>10</formula>
    </cfRule>
  </conditionalFormatting>
  <conditionalFormatting sqref="P5:P17 O5 O8:O9 O11 O13:O17">
    <cfRule type="cellIs" dxfId="1" priority="3" stopIfTrue="1" operator="lessThan">
      <formula>10</formula>
    </cfRule>
    <cfRule type="cellIs" dxfId="0" priority="4" stopIfTrue="1" operator="lessThan">
      <formula>12</formula>
    </cfRule>
  </conditionalFormatting>
  <printOptions horizontalCentered="1"/>
  <pageMargins left="0.25" right="0.25" top="0.55000000000000004" bottom="0.76" header="0.5" footer="0.78"/>
  <pageSetup scale="80" fitToHeight="4" orientation="portrait" horizontalDpi="4294967292" verticalDpi="1200" r:id="rId1"/>
  <headerFooter alignWithMargins="0">
    <oddHeader>&amp;LPage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>AvaPardaz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omid</dc:creator>
  <cp:lastModifiedBy>Omid Mohseni</cp:lastModifiedBy>
  <cp:lastPrinted>2010-07-28T07:04:35Z</cp:lastPrinted>
  <dcterms:created xsi:type="dcterms:W3CDTF">2007-10-06T02:55:19Z</dcterms:created>
  <dcterms:modified xsi:type="dcterms:W3CDTF">2014-02-06T16:23:22Z</dcterms:modified>
</cp:coreProperties>
</file>